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ningshampc-my.sharepoint.com/personal/clerk_horningshamparishcouncil_gov_uk/Documents/Horningsham Parish Council/Accounts 2024 2025/"/>
    </mc:Choice>
  </mc:AlternateContent>
  <xr:revisionPtr revIDLastSave="28" documentId="8_{4013A85B-B61C-4DA7-A4E1-07E57457E03F}" xr6:coauthVersionLast="47" xr6:coauthVersionMax="47" xr10:uidLastSave="{3287AE84-F986-4DE1-A0D0-68C0F4764A2F}"/>
  <bookViews>
    <workbookView xWindow="28680" yWindow="-120" windowWidth="29040" windowHeight="15720" xr2:uid="{00000000-000D-0000-FFFF-FFFF00000000}"/>
  </bookViews>
  <sheets>
    <sheet name="Reconciliation " sheetId="1" r:id="rId1"/>
    <sheet name="Income" sheetId="2" r:id="rId2"/>
    <sheet name="Expence " sheetId="3" r:id="rId3"/>
    <sheet name="Budget Comparison" sheetId="4" r:id="rId4"/>
    <sheet name="Budget 2024 2025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D12" i="2"/>
  <c r="E12" i="2"/>
  <c r="M12" i="2"/>
  <c r="O12" i="2"/>
  <c r="F105" i="3"/>
  <c r="G105" i="3"/>
  <c r="H105" i="3"/>
  <c r="I105" i="3"/>
  <c r="J105" i="3"/>
  <c r="K105" i="3"/>
  <c r="M105" i="3"/>
  <c r="N105" i="3"/>
  <c r="O105" i="3"/>
  <c r="P105" i="3"/>
  <c r="Q105" i="3"/>
  <c r="R105" i="3"/>
  <c r="S105" i="3"/>
  <c r="U105" i="3"/>
  <c r="V105" i="3"/>
  <c r="W105" i="3"/>
  <c r="Y105" i="3"/>
  <c r="Z105" i="3"/>
  <c r="AA105" i="3"/>
  <c r="AD105" i="3"/>
  <c r="AE105" i="3"/>
  <c r="P12" i="2"/>
  <c r="I6" i="6" l="1"/>
  <c r="I36" i="6"/>
  <c r="I37" i="6" l="1"/>
  <c r="H6" i="6"/>
  <c r="L36" i="6"/>
  <c r="L6" i="6"/>
  <c r="F27" i="6"/>
  <c r="D35" i="6"/>
  <c r="F28" i="6"/>
  <c r="D28" i="6"/>
  <c r="K36" i="6"/>
  <c r="J36" i="6"/>
  <c r="H36" i="6"/>
  <c r="E36" i="6"/>
  <c r="F36" i="6" s="1"/>
  <c r="B36" i="6"/>
  <c r="D36" i="6" s="1"/>
  <c r="F35" i="6"/>
  <c r="F34" i="6"/>
  <c r="D34" i="6"/>
  <c r="F33" i="6"/>
  <c r="D33" i="6"/>
  <c r="F32" i="6"/>
  <c r="C32" i="6"/>
  <c r="D32" i="6" s="1"/>
  <c r="F31" i="6"/>
  <c r="D31" i="6"/>
  <c r="F30" i="6"/>
  <c r="D30" i="6"/>
  <c r="F29" i="6"/>
  <c r="D29" i="6"/>
  <c r="F26" i="6"/>
  <c r="D26" i="6"/>
  <c r="F25" i="6"/>
  <c r="D25" i="6"/>
  <c r="F24" i="6"/>
  <c r="D24" i="6"/>
  <c r="F23" i="6"/>
  <c r="D23" i="6"/>
  <c r="F22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F15" i="6"/>
  <c r="C15" i="6"/>
  <c r="F14" i="6"/>
  <c r="F13" i="6"/>
  <c r="F12" i="6"/>
  <c r="D12" i="6"/>
  <c r="F11" i="6"/>
  <c r="D11" i="6"/>
  <c r="F10" i="6"/>
  <c r="D10" i="6"/>
  <c r="F9" i="6"/>
  <c r="D9" i="6"/>
  <c r="F8" i="6"/>
  <c r="D8" i="6"/>
  <c r="K6" i="6"/>
  <c r="J6" i="6"/>
  <c r="E6" i="6"/>
  <c r="F5" i="6"/>
  <c r="D5" i="6"/>
  <c r="F4" i="6"/>
  <c r="D4" i="6"/>
  <c r="F3" i="6"/>
  <c r="D3" i="6"/>
  <c r="F2" i="6"/>
  <c r="D2" i="6"/>
  <c r="C9" i="4"/>
  <c r="C11" i="4"/>
  <c r="C28" i="4"/>
  <c r="C34" i="4"/>
  <c r="C12" i="4"/>
  <c r="D12" i="4" s="1"/>
  <c r="C14" i="4"/>
  <c r="D14" i="4" s="1"/>
  <c r="C17" i="4"/>
  <c r="D17" i="4" s="1"/>
  <c r="C19" i="4"/>
  <c r="D19" i="4" s="1"/>
  <c r="C21" i="4"/>
  <c r="D21" i="4" s="1"/>
  <c r="C22" i="4"/>
  <c r="D22" i="4" s="1"/>
  <c r="C24" i="4"/>
  <c r="C26" i="4"/>
  <c r="D26" i="4" s="1"/>
  <c r="C33" i="4"/>
  <c r="A7" i="1"/>
  <c r="D6" i="4"/>
  <c r="C10" i="4"/>
  <c r="D10" i="4" s="1"/>
  <c r="C18" i="4"/>
  <c r="D18" i="4" s="1"/>
  <c r="C20" i="4"/>
  <c r="D20" i="4" s="1"/>
  <c r="C4" i="4"/>
  <c r="C5" i="4"/>
  <c r="D5" i="4" s="1"/>
  <c r="A5" i="1"/>
  <c r="A6" i="1" s="1"/>
  <c r="C32" i="4"/>
  <c r="D32" i="4" s="1"/>
  <c r="C30" i="4"/>
  <c r="D30" i="4" s="1"/>
  <c r="C27" i="4"/>
  <c r="D27" i="4" s="1"/>
  <c r="D25" i="4"/>
  <c r="C16" i="4"/>
  <c r="D16" i="4" s="1"/>
  <c r="C13" i="4"/>
  <c r="D13" i="4" s="1"/>
  <c r="C15" i="4"/>
  <c r="D15" i="4" s="1"/>
  <c r="D29" i="4"/>
  <c r="C31" i="4"/>
  <c r="D31" i="4" s="1"/>
  <c r="C23" i="4"/>
  <c r="D23" i="4" s="1"/>
  <c r="D3" i="4"/>
  <c r="D2" i="4"/>
  <c r="D9" i="4" l="1"/>
  <c r="C35" i="4"/>
  <c r="H37" i="6"/>
  <c r="K37" i="6"/>
  <c r="L37" i="6"/>
  <c r="J37" i="6"/>
  <c r="E37" i="6"/>
  <c r="D6" i="6"/>
  <c r="F6" i="6"/>
  <c r="C7" i="4"/>
  <c r="D7" i="4" s="1"/>
  <c r="D4" i="4"/>
  <c r="A8" i="1"/>
  <c r="D34" i="4"/>
  <c r="D33" i="4"/>
  <c r="D28" i="4"/>
  <c r="D24" i="4"/>
  <c r="D11" i="4"/>
  <c r="D35" i="4" l="1"/>
</calcChain>
</file>

<file path=xl/sharedStrings.xml><?xml version="1.0" encoding="utf-8"?>
<sst xmlns="http://schemas.openxmlformats.org/spreadsheetml/2006/main" count="232" uniqueCount="161">
  <si>
    <t>Year Ended</t>
  </si>
  <si>
    <t xml:space="preserve">Balance brought forward 1st April </t>
  </si>
  <si>
    <t>Add Total Receipts</t>
  </si>
  <si>
    <t>Sub-Total</t>
  </si>
  <si>
    <t>Less Payments</t>
  </si>
  <si>
    <t xml:space="preserve">Balance carried forward  </t>
  </si>
  <si>
    <t>Excess of receipts over payments</t>
  </si>
  <si>
    <t xml:space="preserve">These accumulated funds are held in the following </t>
  </si>
  <si>
    <t>account at Unity Trust Bank</t>
  </si>
  <si>
    <t>Account Number 20387554</t>
  </si>
  <si>
    <t>Bank Statement total</t>
  </si>
  <si>
    <t>Total</t>
  </si>
  <si>
    <t>Signed……………………………….</t>
  </si>
  <si>
    <t>Responsible Financial Officer</t>
  </si>
  <si>
    <t xml:space="preserve">Date </t>
  </si>
  <si>
    <t>Chairman</t>
  </si>
  <si>
    <t>Internal Audit Check…...................</t>
  </si>
  <si>
    <t>Signed …....................................</t>
  </si>
  <si>
    <t>Horningsham Parish Council</t>
  </si>
  <si>
    <t>Date</t>
  </si>
  <si>
    <t>Minute No</t>
  </si>
  <si>
    <t>Receipt</t>
  </si>
  <si>
    <t>Precept</t>
  </si>
  <si>
    <t xml:space="preserve"> Grant</t>
  </si>
  <si>
    <t>Interest</t>
  </si>
  <si>
    <t>Bursary</t>
  </si>
  <si>
    <t xml:space="preserve">Prize </t>
  </si>
  <si>
    <t>Youth Club</t>
  </si>
  <si>
    <t>Donation</t>
  </si>
  <si>
    <t>Solo Play Ara Donation</t>
  </si>
  <si>
    <t>Insurance Repayment</t>
  </si>
  <si>
    <t>Contributions</t>
  </si>
  <si>
    <t>VAT Claim</t>
  </si>
  <si>
    <t>Running total</t>
  </si>
  <si>
    <t xml:space="preserve">sheet number </t>
  </si>
  <si>
    <t xml:space="preserve">Minute Number </t>
  </si>
  <si>
    <t>Document No</t>
  </si>
  <si>
    <t xml:space="preserve">Vat Number </t>
  </si>
  <si>
    <t>Description</t>
  </si>
  <si>
    <t>Clerks Salary LGA 1972 s111</t>
  </si>
  <si>
    <t>Travelling LGA 1972 s111</t>
  </si>
  <si>
    <t>Grounds Maintenance Public Health Act 1875</t>
  </si>
  <si>
    <t>Play Area Equipment Public Health Act 1875, s.164</t>
  </si>
  <si>
    <t>Bank Charges LGA 1972 s11</t>
  </si>
  <si>
    <t>Office Expenses LGA 1972 s111</t>
  </si>
  <si>
    <t>Advertising LGA 1972 s111</t>
  </si>
  <si>
    <t>Training LGA 1972 s111</t>
  </si>
  <si>
    <t>Conference LGA 1972 s111</t>
  </si>
  <si>
    <t>Hall Hire LGA 1972 s111</t>
  </si>
  <si>
    <t>Data Controller LGA 1972 s111</t>
  </si>
  <si>
    <t>Heat &amp; Light etc. LGA 1972 s111</t>
  </si>
  <si>
    <t>Internal Audit LGA 1972 s111</t>
  </si>
  <si>
    <t>External Audit LGA 1972 s111</t>
  </si>
  <si>
    <t>Election Expenses LGA 1972 s111</t>
  </si>
  <si>
    <t>Subscriptions LGA 1972 s111</t>
  </si>
  <si>
    <t>Insurance LGA 1972 s111</t>
  </si>
  <si>
    <t>General Power of Competence</t>
  </si>
  <si>
    <t>S137 spend £8.82 x 254 =£2240.28</t>
  </si>
  <si>
    <t>Public Health Act 1936 s234 defibrillator</t>
  </si>
  <si>
    <t>Equipment LGA 1972 s111</t>
  </si>
  <si>
    <t>Highways Act 1980, s.274A</t>
  </si>
  <si>
    <t xml:space="preserve">Litter Act 1983 ss 5.6 </t>
  </si>
  <si>
    <t>VAT</t>
  </si>
  <si>
    <t>Supporting Doc</t>
  </si>
  <si>
    <t>Variance</t>
  </si>
  <si>
    <t>Expected Year End</t>
  </si>
  <si>
    <t xml:space="preserve">Variance </t>
  </si>
  <si>
    <t>Brought Forward</t>
  </si>
  <si>
    <t>Grant</t>
  </si>
  <si>
    <t>VAT Repayment</t>
  </si>
  <si>
    <t>Community Land Fill/ Creys Trust Grant</t>
  </si>
  <si>
    <t>Total Receipts</t>
  </si>
  <si>
    <t>Payments</t>
  </si>
  <si>
    <t>Clerks Wages</t>
  </si>
  <si>
    <t>Travelling</t>
  </si>
  <si>
    <t xml:space="preserve">Office Expenses &amp; IT </t>
  </si>
  <si>
    <t>Training</t>
  </si>
  <si>
    <t>Conferences</t>
  </si>
  <si>
    <t>Room Hire</t>
  </si>
  <si>
    <t>Information Commissioner Data Protection</t>
  </si>
  <si>
    <t>Heating Lighting &amp; Electric</t>
  </si>
  <si>
    <t>External Audit</t>
  </si>
  <si>
    <t>Internal Audit</t>
  </si>
  <si>
    <t>Subscription WALC/Community First ,  &amp; SLCC</t>
  </si>
  <si>
    <t>Insurance</t>
  </si>
  <si>
    <t>Chairman's Allowance</t>
  </si>
  <si>
    <t>S137</t>
  </si>
  <si>
    <t xml:space="preserve">Capital Equipment </t>
  </si>
  <si>
    <t>Equipment Assets Maintenance  LGA 1972 s111</t>
  </si>
  <si>
    <t>Highways Contributions Highways Act 1980</t>
  </si>
  <si>
    <t xml:space="preserve">Equipment Play Area Maintenance </t>
  </si>
  <si>
    <t xml:space="preserve">Risk and Contingencies </t>
  </si>
  <si>
    <t>Advertising</t>
  </si>
  <si>
    <t>Election Expenses</t>
  </si>
  <si>
    <t>Litter pick</t>
  </si>
  <si>
    <t>Bank Charges</t>
  </si>
  <si>
    <t>Total Payments</t>
  </si>
  <si>
    <t xml:space="preserve">Carry Over figure </t>
  </si>
  <si>
    <t>Break down for yearly and monthly cost per band D</t>
  </si>
  <si>
    <t xml:space="preserve">Actual </t>
  </si>
  <si>
    <t>Chairman's Allowance LGA 1972 ss 15(5) &amp; 1972 S145 (e)?</t>
  </si>
  <si>
    <t xml:space="preserve"> Budget 2023-2024</t>
  </si>
  <si>
    <t xml:space="preserve">Actual to Date 2023/2024 </t>
  </si>
  <si>
    <t xml:space="preserve">Back Pay additional £324.47 £1.04 per hour </t>
  </si>
  <si>
    <t xml:space="preserve">Rights of Way Improvements </t>
  </si>
  <si>
    <t>Highways Contributions  Highways Act 1980</t>
  </si>
  <si>
    <t xml:space="preserve"> Defibrillator Capital £450.00 build over 4 years  Bench seat £379.37 Remembrance signage £128.00  </t>
  </si>
  <si>
    <t>Roundels outside the village hall. No further Highways Improvements expected in 2024</t>
  </si>
  <si>
    <t>Road Traffic Regulation Act 1984 Section 72</t>
  </si>
  <si>
    <t>2024 2025</t>
  </si>
  <si>
    <t>Council is not eligible for the Power of General Competence</t>
  </si>
  <si>
    <t>Agreed budget funding rights of way alterations and improvements</t>
  </si>
  <si>
    <t xml:space="preserve">New Councillor training courses </t>
  </si>
  <si>
    <t>Set fee must have a licence</t>
  </si>
  <si>
    <t xml:space="preserve">2024 2025 All items </t>
  </si>
  <si>
    <t>Speed Indicator Device</t>
  </si>
  <si>
    <t>Bench Seat</t>
  </si>
  <si>
    <t>Bulbs</t>
  </si>
  <si>
    <t>Tennis Court lining</t>
  </si>
  <si>
    <t>Grants:</t>
  </si>
  <si>
    <t>Village Hall  £1500.00</t>
  </si>
  <si>
    <t xml:space="preserve">Litter Pick Bags </t>
  </si>
  <si>
    <t xml:space="preserve"> Inflation </t>
  </si>
  <si>
    <t>Clerk &amp; Councillors Activities</t>
  </si>
  <si>
    <t>Small figure if flowers  Annual Parish meeting refreshments etc</t>
  </si>
  <si>
    <t xml:space="preserve">Capital Equipment  Bench Seat Remembrance signs </t>
  </si>
  <si>
    <t xml:space="preserve">2024 2025 </t>
  </si>
  <si>
    <t>Projects Included:</t>
  </si>
  <si>
    <t xml:space="preserve">This is required as the Parish Council will be charged for elections they have sent me estimates of £4752.91 uncontested £370.65 £2500.00 doesn’t cover it all reserves would have to be pulled upon </t>
  </si>
  <si>
    <t xml:space="preserve">Basket Ball Project </t>
  </si>
  <si>
    <t xml:space="preserve">Speed Indicator Device Reserve </t>
  </si>
  <si>
    <t>Bus Stop</t>
  </si>
  <si>
    <t xml:space="preserve">SID  £2189.99 Capital could be build up over the next two </t>
  </si>
  <si>
    <t xml:space="preserve"> New contract and £300 for another tranche of bulb planting </t>
  </si>
  <si>
    <t>Rights of Way</t>
  </si>
  <si>
    <t xml:space="preserve">£9.93 x 212 electors = £2105.00 Village Hall applying for £1500 for grounds.  Thoughts re possible D Day Celebrations or other events not included if all the grant is gifted to the Village Hall </t>
  </si>
  <si>
    <t>Part of the Clerks contact to attend. Clerk does share to bring a reduction of the cost</t>
  </si>
  <si>
    <t xml:space="preserve">This should be a quarter of the precept, this is a slight increase on last years figure to try to keep the precept request down </t>
  </si>
  <si>
    <t>Vat in and out negative impact as Vat reclaimed</t>
  </si>
  <si>
    <t>Remembrance Day Signage</t>
  </si>
  <si>
    <t xml:space="preserve">Scale point added tentively as appraisal was positive </t>
  </si>
  <si>
    <t>Hall Hire £32.20 + an additional Heating charge of £8.00 per meeting to be implemented allowed for 12 meetings so planning is covered if called</t>
  </si>
  <si>
    <t xml:space="preserve">Bus Stop </t>
  </si>
  <si>
    <t>Noticeboard repairs</t>
  </si>
  <si>
    <t>This project has 90% the funding in place</t>
  </si>
  <si>
    <t>Chapel finger post repair</t>
  </si>
  <si>
    <t xml:space="preserve">Teenage Equipment £5500.00 Tennis Court lining £450.00 ( £1569.00 PC £1074.00 Fudge Trust £1500.00 Community landfill, WC £150.00) </t>
  </si>
  <si>
    <t>This is a total increase  of £78.27 for the year or £7.82   per month for 10 month</t>
  </si>
  <si>
    <t>This is a total increase  of £57.40 for the year or £5.74  per month for 10 month</t>
  </si>
  <si>
    <t>This is a total increase  of £53.96 for the  year £5.40 a month for 10 months</t>
  </si>
  <si>
    <t>This is a total increase  of £38.57 for the  year £3.86 a month for 10 months</t>
  </si>
  <si>
    <t>Rights of Way  use reserves poss.</t>
  </si>
  <si>
    <t xml:space="preserve">Community Landfill Trust Grant to come in and WC £150.00 </t>
  </si>
  <si>
    <t>Holly Bush Bus Stop Refurbishment £5381.67 and Assets Maint-  Noticeboard £384.03   &amp; Chapel Post refit  £126.30</t>
  </si>
  <si>
    <t>This is a total increase of £58.51  for the year or £5.85 pence a month for 10 months</t>
  </si>
  <si>
    <t xml:space="preserve">Refund </t>
  </si>
  <si>
    <t>31st March 2024</t>
  </si>
  <si>
    <t>Reconciliation of Balances 2024 - 2025</t>
  </si>
  <si>
    <t>Income 2024-2025</t>
  </si>
  <si>
    <t>Budget 2024 2025</t>
  </si>
  <si>
    <t>31st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</si>
</sst>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6" tint="-0.49998474074526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52397A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5">
    <xf numFmtId="0" fontId="0" fillId="0" borderId="0" xfId="0"/>
    <xf numFmtId="44" fontId="1" fillId="0" borderId="0" xfId="0" applyNumberFormat="1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44" fontId="1" fillId="0" borderId="0" xfId="0" applyNumberFormat="1" applyFont="1"/>
    <xf numFmtId="0" fontId="2" fillId="0" borderId="0" xfId="0" applyFont="1"/>
    <xf numFmtId="0" fontId="0" fillId="2" borderId="1" xfId="0" applyFill="1" applyBorder="1" applyAlignment="1">
      <alignment textRotation="45"/>
    </xf>
    <xf numFmtId="0" fontId="0" fillId="2" borderId="2" xfId="0" applyFill="1" applyBorder="1" applyAlignment="1">
      <alignment textRotation="45"/>
    </xf>
    <xf numFmtId="0" fontId="0" fillId="2" borderId="0" xfId="0" applyFill="1" applyAlignment="1">
      <alignment textRotation="45"/>
    </xf>
    <xf numFmtId="0" fontId="3" fillId="2" borderId="0" xfId="0" applyFont="1" applyFill="1" applyAlignment="1">
      <alignment textRotation="45"/>
    </xf>
    <xf numFmtId="0" fontId="3" fillId="2" borderId="0" xfId="0" applyFont="1" applyFill="1" applyAlignment="1">
      <alignment textRotation="45" wrapText="1"/>
    </xf>
    <xf numFmtId="0" fontId="4" fillId="0" borderId="0" xfId="0" applyFont="1"/>
    <xf numFmtId="0" fontId="1" fillId="2" borderId="1" xfId="0" applyFont="1" applyFill="1" applyBorder="1" applyAlignment="1">
      <alignment vertical="top"/>
    </xf>
    <xf numFmtId="4" fontId="1" fillId="4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4" fontId="1" fillId="3" borderId="1" xfId="0" applyNumberFormat="1" applyFont="1" applyFill="1" applyBorder="1" applyAlignment="1">
      <alignment vertical="top"/>
    </xf>
    <xf numFmtId="4" fontId="1" fillId="5" borderId="1" xfId="0" applyNumberFormat="1" applyFont="1" applyFill="1" applyBorder="1" applyAlignment="1">
      <alignment vertical="top"/>
    </xf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Alignment="1">
      <alignment wrapText="1"/>
    </xf>
    <xf numFmtId="4" fontId="1" fillId="6" borderId="1" xfId="0" applyNumberFormat="1" applyFont="1" applyFill="1" applyBorder="1" applyAlignment="1">
      <alignment vertical="top"/>
    </xf>
    <xf numFmtId="4" fontId="8" fillId="3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1" fillId="8" borderId="1" xfId="0" applyNumberFormat="1" applyFont="1" applyFill="1" applyBorder="1" applyAlignment="1">
      <alignment vertical="top"/>
    </xf>
    <xf numFmtId="4" fontId="7" fillId="0" borderId="1" xfId="0" applyNumberFormat="1" applyFont="1" applyBorder="1" applyAlignment="1">
      <alignment vertical="top" wrapText="1"/>
    </xf>
    <xf numFmtId="4" fontId="8" fillId="5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10" fontId="4" fillId="2" borderId="1" xfId="0" applyNumberFormat="1" applyFont="1" applyFill="1" applyBorder="1" applyAlignment="1">
      <alignment vertical="top"/>
    </xf>
    <xf numFmtId="10" fontId="4" fillId="3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10" fontId="4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44" fontId="0" fillId="0" borderId="0" xfId="0" applyNumberFormat="1"/>
    <xf numFmtId="0" fontId="3" fillId="0" borderId="0" xfId="0" applyFont="1"/>
    <xf numFmtId="164" fontId="1" fillId="0" borderId="0" xfId="0" applyNumberFormat="1" applyFont="1"/>
    <xf numFmtId="4" fontId="1" fillId="2" borderId="4" xfId="0" applyNumberFormat="1" applyFont="1" applyFill="1" applyBorder="1" applyAlignment="1">
      <alignment vertical="top"/>
    </xf>
    <xf numFmtId="0" fontId="4" fillId="0" borderId="1" xfId="0" applyFont="1" applyBorder="1"/>
    <xf numFmtId="4" fontId="1" fillId="0" borderId="1" xfId="0" applyNumberFormat="1" applyFont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44" fontId="1" fillId="3" borderId="1" xfId="0" applyNumberFormat="1" applyFont="1" applyFill="1" applyBorder="1"/>
    <xf numFmtId="4" fontId="1" fillId="5" borderId="1" xfId="0" applyNumberFormat="1" applyFont="1" applyFill="1" applyBorder="1"/>
    <xf numFmtId="0" fontId="1" fillId="0" borderId="1" xfId="0" applyFont="1" applyBorder="1"/>
    <xf numFmtId="44" fontId="1" fillId="9" borderId="1" xfId="0" applyNumberFormat="1" applyFont="1" applyFill="1" applyBorder="1"/>
    <xf numFmtId="0" fontId="4" fillId="2" borderId="0" xfId="0" applyFont="1" applyFill="1"/>
    <xf numFmtId="44" fontId="8" fillId="3" borderId="0" xfId="0" applyNumberFormat="1" applyFont="1" applyFill="1"/>
    <xf numFmtId="8" fontId="0" fillId="0" borderId="0" xfId="0" applyNumberFormat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" fontId="7" fillId="0" borderId="0" xfId="0" applyNumberFormat="1" applyFont="1" applyAlignment="1">
      <alignment vertical="top" wrapText="1"/>
    </xf>
    <xf numFmtId="0" fontId="13" fillId="2" borderId="0" xfId="1" applyFont="1" applyFill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10" fillId="7" borderId="3" xfId="0" applyFont="1" applyFill="1" applyBorder="1" applyAlignment="1">
      <alignment horizontal="left" vertical="top" wrapText="1"/>
    </xf>
    <xf numFmtId="10" fontId="11" fillId="0" borderId="0" xfId="0" applyNumberFormat="1" applyFont="1" applyAlignment="1">
      <alignment vertical="top"/>
    </xf>
    <xf numFmtId="0" fontId="0" fillId="0" borderId="0" xfId="0" applyAlignment="1">
      <alignment vertical="top" wrapText="1"/>
    </xf>
    <xf numFmtId="0" fontId="14" fillId="0" borderId="0" xfId="0" applyFont="1" applyAlignment="1">
      <alignment vertical="top"/>
    </xf>
    <xf numFmtId="4" fontId="1" fillId="10" borderId="1" xfId="0" applyNumberFormat="1" applyFont="1" applyFill="1" applyBorder="1" applyAlignment="1">
      <alignment vertical="top"/>
    </xf>
    <xf numFmtId="10" fontId="11" fillId="6" borderId="0" xfId="0" applyNumberFormat="1" applyFont="1" applyFill="1" applyAlignment="1">
      <alignment vertical="top"/>
    </xf>
    <xf numFmtId="0" fontId="14" fillId="6" borderId="0" xfId="0" applyFont="1" applyFill="1" applyAlignment="1">
      <alignment vertical="top"/>
    </xf>
    <xf numFmtId="0" fontId="0" fillId="6" borderId="0" xfId="0" applyFill="1" applyAlignment="1">
      <alignment vertical="top"/>
    </xf>
    <xf numFmtId="4" fontId="1" fillId="0" borderId="0" xfId="0" applyNumberFormat="1" applyFont="1"/>
    <xf numFmtId="0" fontId="3" fillId="0" borderId="0" xfId="0" applyFont="1" applyFill="1"/>
    <xf numFmtId="44" fontId="8" fillId="0" borderId="1" xfId="0" applyNumberFormat="1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4" fontId="8" fillId="5" borderId="1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h/Documents/Horningsham%20Parish%20Council/Accounts%202019%202020/Precept%20Budget%20Second%20Draft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iation"/>
      <sheetName val="Income"/>
      <sheetName val="Expence"/>
      <sheetName val="Last Years uncashed payments "/>
      <sheetName val="Budget Comparison"/>
      <sheetName val="Budget "/>
    </sheetNames>
    <sheetDataSet>
      <sheetData sheetId="0"/>
      <sheetData sheetId="1"/>
      <sheetData sheetId="2">
        <row r="49">
          <cell r="O49"/>
          <cell r="S49"/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legislation.gov.uk/ukpga/1984/27/section/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workbookViewId="0">
      <selection activeCell="J5" sqref="J5"/>
    </sheetView>
  </sheetViews>
  <sheetFormatPr defaultRowHeight="14.4" x14ac:dyDescent="0.3"/>
  <cols>
    <col min="1" max="1" width="24.109375" customWidth="1"/>
    <col min="6" max="6" width="18.21875" customWidth="1"/>
    <col min="7" max="7" width="28.88671875" customWidth="1"/>
  </cols>
  <sheetData>
    <row r="1" spans="1:7" ht="15.6" x14ac:dyDescent="0.3">
      <c r="A1" s="11" t="s">
        <v>157</v>
      </c>
      <c r="B1" s="2"/>
      <c r="C1" s="2"/>
      <c r="D1" s="2"/>
      <c r="E1" s="2"/>
      <c r="F1" s="2"/>
      <c r="G1" s="2"/>
    </row>
    <row r="2" spans="1:7" ht="15.6" x14ac:dyDescent="0.3">
      <c r="A2" s="11" t="s">
        <v>0</v>
      </c>
      <c r="B2" s="11"/>
      <c r="C2" s="11"/>
      <c r="D2" s="11"/>
      <c r="E2" s="11"/>
      <c r="F2" s="11"/>
      <c r="G2" s="11"/>
    </row>
    <row r="3" spans="1:7" ht="15.6" x14ac:dyDescent="0.3">
      <c r="A3" s="11" t="s">
        <v>156</v>
      </c>
      <c r="B3" s="11"/>
      <c r="C3" s="11"/>
      <c r="D3" s="11"/>
      <c r="E3" s="11"/>
      <c r="F3" s="2"/>
      <c r="G3" t="s">
        <v>160</v>
      </c>
    </row>
    <row r="4" spans="1:7" ht="15.6" x14ac:dyDescent="0.3">
      <c r="A4" s="4">
        <v>13430.65</v>
      </c>
      <c r="B4" s="51" t="s">
        <v>1</v>
      </c>
      <c r="C4" s="51"/>
      <c r="D4" s="51"/>
      <c r="E4" s="51"/>
      <c r="F4" s="51"/>
      <c r="G4" s="41">
        <v>14010.14</v>
      </c>
    </row>
    <row r="5" spans="1:7" ht="15.6" x14ac:dyDescent="0.3">
      <c r="A5" s="4">
        <f>Income!P12</f>
        <v>0</v>
      </c>
      <c r="B5" s="51" t="s">
        <v>2</v>
      </c>
      <c r="C5" s="51"/>
      <c r="D5" s="51"/>
      <c r="E5" s="51"/>
      <c r="F5" s="51"/>
    </row>
    <row r="6" spans="1:7" ht="15.6" x14ac:dyDescent="0.3">
      <c r="A6" s="4">
        <f>SUM(A4:A5)</f>
        <v>13430.65</v>
      </c>
      <c r="B6" s="51" t="s">
        <v>3</v>
      </c>
      <c r="C6" s="51"/>
      <c r="D6" s="51"/>
      <c r="E6" s="51"/>
      <c r="F6" s="51"/>
    </row>
    <row r="7" spans="1:7" ht="15.6" x14ac:dyDescent="0.3">
      <c r="A7" s="4">
        <f>'Expence '!AE105</f>
        <v>0</v>
      </c>
      <c r="B7" s="51" t="s">
        <v>4</v>
      </c>
      <c r="C7" s="51"/>
      <c r="D7" s="51"/>
      <c r="E7" s="51"/>
      <c r="F7" s="51"/>
    </row>
    <row r="8" spans="1:7" ht="15.6" x14ac:dyDescent="0.3">
      <c r="A8" s="4">
        <f>SUM(A6-A7)</f>
        <v>13430.65</v>
      </c>
      <c r="B8" s="51" t="s">
        <v>5</v>
      </c>
      <c r="C8" s="51"/>
      <c r="D8" s="51"/>
      <c r="E8" s="51"/>
      <c r="F8" s="51"/>
    </row>
    <row r="9" spans="1:7" ht="15.6" x14ac:dyDescent="0.3">
      <c r="A9" s="4"/>
      <c r="B9" s="51" t="s">
        <v>6</v>
      </c>
      <c r="C9" s="51"/>
      <c r="D9" s="51"/>
      <c r="E9" s="51"/>
      <c r="F9" s="51"/>
      <c r="G9" s="4"/>
    </row>
    <row r="10" spans="1:7" ht="15.6" x14ac:dyDescent="0.3">
      <c r="A10" s="4"/>
      <c r="B10" s="51" t="s">
        <v>7</v>
      </c>
      <c r="C10" s="51"/>
      <c r="D10" s="51"/>
      <c r="E10" s="51"/>
      <c r="F10" s="51"/>
      <c r="G10" s="4"/>
    </row>
    <row r="11" spans="1:7" ht="15.6" x14ac:dyDescent="0.3">
      <c r="A11" s="4"/>
      <c r="B11" s="51" t="s">
        <v>8</v>
      </c>
      <c r="C11" s="51"/>
      <c r="D11" s="51"/>
      <c r="E11" s="51"/>
      <c r="F11" s="51"/>
      <c r="G11" s="4"/>
    </row>
    <row r="12" spans="1:7" ht="15.6" x14ac:dyDescent="0.3">
      <c r="A12" s="4"/>
      <c r="B12" s="51" t="s">
        <v>9</v>
      </c>
      <c r="C12" s="51"/>
      <c r="D12" s="51"/>
      <c r="E12" s="51"/>
      <c r="F12" s="51"/>
      <c r="G12" s="4"/>
    </row>
    <row r="13" spans="1:7" ht="15.6" x14ac:dyDescent="0.3">
      <c r="A13" s="4"/>
      <c r="B13" s="51" t="s">
        <v>10</v>
      </c>
      <c r="C13" s="51"/>
      <c r="D13" s="51"/>
      <c r="E13" s="51"/>
      <c r="F13" s="51"/>
      <c r="G13" s="4"/>
    </row>
    <row r="14" spans="1:7" ht="15.6" x14ac:dyDescent="0.3">
      <c r="A14" s="41">
        <v>14010.14</v>
      </c>
      <c r="B14" s="51" t="s">
        <v>11</v>
      </c>
      <c r="C14" s="51"/>
      <c r="D14" s="51"/>
      <c r="E14" s="51"/>
      <c r="F14" s="51"/>
      <c r="G14" s="52"/>
    </row>
    <row r="15" spans="1:7" ht="15.6" x14ac:dyDescent="0.3">
      <c r="A15" s="2" t="s">
        <v>12</v>
      </c>
      <c r="B15" s="2"/>
      <c r="C15" s="2"/>
      <c r="D15" s="2"/>
      <c r="E15" s="2"/>
      <c r="F15" s="1"/>
      <c r="G15" s="4"/>
    </row>
    <row r="16" spans="1:7" ht="15.6" x14ac:dyDescent="0.3">
      <c r="A16" s="2" t="s">
        <v>13</v>
      </c>
      <c r="B16" s="2"/>
      <c r="C16" s="2"/>
      <c r="D16" s="2"/>
      <c r="E16" s="2"/>
      <c r="F16" s="3"/>
      <c r="G16" s="4"/>
    </row>
    <row r="17" spans="1:7" ht="15.6" x14ac:dyDescent="0.3">
      <c r="A17" s="2" t="s">
        <v>14</v>
      </c>
      <c r="B17" s="2"/>
      <c r="C17" s="2"/>
      <c r="D17" s="2"/>
      <c r="E17" s="2"/>
      <c r="F17" s="2"/>
      <c r="G17" s="79"/>
    </row>
    <row r="18" spans="1:7" ht="15.6" x14ac:dyDescent="0.3">
      <c r="A18" s="2" t="s">
        <v>12</v>
      </c>
      <c r="B18" s="2"/>
      <c r="C18" s="2"/>
      <c r="D18" s="2"/>
      <c r="E18" s="2"/>
      <c r="F18" s="2"/>
      <c r="G18" s="79"/>
    </row>
    <row r="19" spans="1:7" ht="15.6" x14ac:dyDescent="0.3">
      <c r="A19" s="2" t="s">
        <v>15</v>
      </c>
      <c r="B19" s="2"/>
      <c r="C19" s="2"/>
      <c r="D19" s="2"/>
      <c r="E19" s="2"/>
      <c r="F19" s="2"/>
      <c r="G19" s="79"/>
    </row>
    <row r="20" spans="1:7" ht="15.6" x14ac:dyDescent="0.3">
      <c r="A20" s="2" t="s">
        <v>14</v>
      </c>
      <c r="B20" s="2"/>
      <c r="C20" s="2"/>
      <c r="D20" s="2"/>
      <c r="E20" s="2"/>
      <c r="F20" s="2"/>
      <c r="G20" s="79"/>
    </row>
    <row r="21" spans="1:7" ht="15.6" x14ac:dyDescent="0.3">
      <c r="A21" s="2" t="s">
        <v>16</v>
      </c>
      <c r="B21" s="2"/>
      <c r="C21" s="2"/>
      <c r="D21" s="2"/>
      <c r="E21" s="2"/>
      <c r="F21" s="2"/>
      <c r="G21" s="2"/>
    </row>
    <row r="22" spans="1:7" ht="15.6" x14ac:dyDescent="0.3">
      <c r="A22" s="2" t="s">
        <v>17</v>
      </c>
      <c r="B22" s="2"/>
      <c r="C22" s="2"/>
      <c r="D22" s="2"/>
      <c r="E22" s="2"/>
      <c r="F22" s="2"/>
      <c r="G22" s="2"/>
    </row>
  </sheetData>
  <pageMargins left="0.25" right="0.25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6"/>
  <sheetViews>
    <sheetView workbookViewId="0">
      <selection activeCell="D25" sqref="D25"/>
    </sheetView>
  </sheetViews>
  <sheetFormatPr defaultRowHeight="14.4" x14ac:dyDescent="0.3"/>
  <cols>
    <col min="3" max="3" width="32.44140625" customWidth="1"/>
    <col min="4" max="4" width="10" bestFit="1" customWidth="1"/>
    <col min="15" max="15" width="9" bestFit="1" customWidth="1"/>
    <col min="16" max="17" width="10" bestFit="1" customWidth="1"/>
  </cols>
  <sheetData>
    <row r="1" spans="1:19" ht="15.6" x14ac:dyDescent="0.3">
      <c r="A1" s="5" t="s">
        <v>18</v>
      </c>
      <c r="B1" s="5"/>
      <c r="C1" s="5"/>
      <c r="D1" s="5"/>
      <c r="E1" s="5"/>
    </row>
    <row r="2" spans="1:19" ht="15.6" x14ac:dyDescent="0.3">
      <c r="A2" s="2" t="s">
        <v>158</v>
      </c>
      <c r="B2" s="2"/>
    </row>
    <row r="3" spans="1:19" ht="84" x14ac:dyDescent="0.3">
      <c r="A3" s="6" t="s">
        <v>19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6" t="s">
        <v>28</v>
      </c>
      <c r="K3" s="6" t="s">
        <v>29</v>
      </c>
      <c r="L3" s="6" t="s">
        <v>30</v>
      </c>
      <c r="M3" s="6" t="s">
        <v>155</v>
      </c>
      <c r="N3" s="6" t="s">
        <v>31</v>
      </c>
      <c r="O3" s="6" t="s">
        <v>32</v>
      </c>
      <c r="P3" s="6" t="s">
        <v>11</v>
      </c>
      <c r="Q3" s="7" t="s">
        <v>33</v>
      </c>
      <c r="R3" s="7" t="s">
        <v>34</v>
      </c>
    </row>
    <row r="4" spans="1:19" x14ac:dyDescent="0.3"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S4" s="38"/>
    </row>
    <row r="5" spans="1:19" x14ac:dyDescent="0.3"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9" x14ac:dyDescent="0.3"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9" x14ac:dyDescent="0.3"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9" x14ac:dyDescent="0.3"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spans="1:19" x14ac:dyDescent="0.3"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9" x14ac:dyDescent="0.3"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9" x14ac:dyDescent="0.3"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19" x14ac:dyDescent="0.3">
      <c r="D12" s="38">
        <f>SUM(D4:D11)</f>
        <v>0</v>
      </c>
      <c r="E12" s="38">
        <f>SUM(E4:E11)</f>
        <v>0</v>
      </c>
      <c r="F12" s="38"/>
      <c r="G12" s="38"/>
      <c r="H12" s="38"/>
      <c r="I12" s="38"/>
      <c r="J12" s="38"/>
      <c r="K12" s="38"/>
      <c r="L12" s="38"/>
      <c r="M12" s="38">
        <f>SUM(M4:M11)</f>
        <v>0</v>
      </c>
      <c r="N12" s="38"/>
      <c r="O12" s="38">
        <f>SUM(O4:O11)</f>
        <v>0</v>
      </c>
      <c r="P12" s="38">
        <f>SUM(P4:P11)</f>
        <v>0</v>
      </c>
      <c r="Q12" s="38"/>
    </row>
    <row r="13" spans="1:19" x14ac:dyDescent="0.3"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19" x14ac:dyDescent="0.3"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x14ac:dyDescent="0.3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</row>
    <row r="16" spans="1:19" x14ac:dyDescent="0.3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4:17" x14ac:dyDescent="0.3"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4:17" x14ac:dyDescent="0.3"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4:17" x14ac:dyDescent="0.3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4:17" x14ac:dyDescent="0.3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4:17" x14ac:dyDescent="0.3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4:17" x14ac:dyDescent="0.3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4:17" x14ac:dyDescent="0.3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4:17" x14ac:dyDescent="0.3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4:17" x14ac:dyDescent="0.3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4:17" x14ac:dyDescent="0.3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</sheetData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20"/>
  <sheetViews>
    <sheetView workbookViewId="0">
      <pane ySplit="1" topLeftCell="A85" activePane="bottomLeft" state="frozen"/>
      <selection pane="bottomLeft" activeCell="A2" sqref="A2:AG104"/>
    </sheetView>
  </sheetViews>
  <sheetFormatPr defaultRowHeight="14.4" x14ac:dyDescent="0.3"/>
  <cols>
    <col min="2" max="2" width="12.6640625" customWidth="1"/>
    <col min="3" max="4" width="10" bestFit="1" customWidth="1"/>
    <col min="5" max="5" width="46.44140625" customWidth="1"/>
    <col min="6" max="6" width="10.33203125" customWidth="1"/>
    <col min="8" max="8" width="11.77734375" customWidth="1"/>
    <col min="11" max="11" width="10.33203125" customWidth="1"/>
    <col min="25" max="25" width="10.33203125" bestFit="1" customWidth="1"/>
    <col min="30" max="30" width="10.44140625" customWidth="1"/>
    <col min="31" max="31" width="11.21875" customWidth="1"/>
    <col min="32" max="32" width="11.109375" customWidth="1"/>
  </cols>
  <sheetData>
    <row r="1" spans="1:33" ht="217.2" x14ac:dyDescent="0.3">
      <c r="A1" s="8" t="s">
        <v>19</v>
      </c>
      <c r="B1" s="9" t="s">
        <v>35</v>
      </c>
      <c r="C1" s="9" t="s">
        <v>36</v>
      </c>
      <c r="D1" s="9" t="s">
        <v>37</v>
      </c>
      <c r="E1" s="10" t="s">
        <v>38</v>
      </c>
      <c r="F1" s="9" t="s">
        <v>39</v>
      </c>
      <c r="G1" s="9" t="s">
        <v>40</v>
      </c>
      <c r="H1" s="9" t="s">
        <v>41</v>
      </c>
      <c r="I1" s="9" t="s">
        <v>42</v>
      </c>
      <c r="J1" s="9" t="s">
        <v>43</v>
      </c>
      <c r="K1" s="9" t="s">
        <v>44</v>
      </c>
      <c r="L1" s="9" t="s">
        <v>45</v>
      </c>
      <c r="M1" s="9" t="s">
        <v>46</v>
      </c>
      <c r="N1" s="9" t="s">
        <v>47</v>
      </c>
      <c r="O1" s="9" t="s">
        <v>48</v>
      </c>
      <c r="P1" s="9" t="s">
        <v>49</v>
      </c>
      <c r="Q1" s="9" t="s">
        <v>50</v>
      </c>
      <c r="R1" s="9" t="s">
        <v>51</v>
      </c>
      <c r="S1" s="9" t="s">
        <v>52</v>
      </c>
      <c r="T1" s="9" t="s">
        <v>53</v>
      </c>
      <c r="U1" s="9" t="s">
        <v>54</v>
      </c>
      <c r="V1" s="9" t="s">
        <v>55</v>
      </c>
      <c r="W1" s="9" t="s">
        <v>100</v>
      </c>
      <c r="X1" s="9" t="s">
        <v>56</v>
      </c>
      <c r="Y1" s="9" t="s">
        <v>57</v>
      </c>
      <c r="Z1" s="9" t="s">
        <v>58</v>
      </c>
      <c r="AA1" s="9" t="s">
        <v>59</v>
      </c>
      <c r="AB1" s="9" t="s">
        <v>60</v>
      </c>
      <c r="AC1" s="9" t="s">
        <v>61</v>
      </c>
      <c r="AD1" s="9" t="s">
        <v>62</v>
      </c>
      <c r="AE1" s="9" t="s">
        <v>11</v>
      </c>
      <c r="AF1" s="9"/>
      <c r="AG1" s="9" t="s">
        <v>63</v>
      </c>
    </row>
    <row r="2" spans="1:33" x14ac:dyDescent="0.3"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3" x14ac:dyDescent="0.3"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</row>
    <row r="4" spans="1:33" x14ac:dyDescent="0.3"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 spans="1:33" x14ac:dyDescent="0.3"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3" x14ac:dyDescent="0.3"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3" x14ac:dyDescent="0.3"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</row>
    <row r="8" spans="1:33" x14ac:dyDescent="0.3"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33" x14ac:dyDescent="0.3"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</row>
    <row r="10" spans="1:33" x14ac:dyDescent="0.3"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</row>
    <row r="11" spans="1:33" x14ac:dyDescent="0.3"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1:33" x14ac:dyDescent="0.3"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1:33" x14ac:dyDescent="0.3"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</row>
    <row r="14" spans="1:33" x14ac:dyDescent="0.3"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</row>
    <row r="15" spans="1:33" x14ac:dyDescent="0.3"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1:33" x14ac:dyDescent="0.3"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</row>
    <row r="17" spans="6:32" x14ac:dyDescent="0.3"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</row>
    <row r="18" spans="6:32" x14ac:dyDescent="0.3"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</row>
    <row r="19" spans="6:32" x14ac:dyDescent="0.3"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</row>
    <row r="20" spans="6:32" x14ac:dyDescent="0.3"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</row>
    <row r="21" spans="6:32" x14ac:dyDescent="0.3"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</row>
    <row r="22" spans="6:32" x14ac:dyDescent="0.3"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</row>
    <row r="23" spans="6:32" x14ac:dyDescent="0.3"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</row>
    <row r="24" spans="6:32" x14ac:dyDescent="0.3"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</row>
    <row r="25" spans="6:32" x14ac:dyDescent="0.3"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</row>
    <row r="26" spans="6:32" x14ac:dyDescent="0.3"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</row>
    <row r="27" spans="6:32" x14ac:dyDescent="0.3"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</row>
    <row r="28" spans="6:32" x14ac:dyDescent="0.3"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</row>
    <row r="29" spans="6:32" x14ac:dyDescent="0.3"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</row>
    <row r="30" spans="6:32" x14ac:dyDescent="0.3"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</row>
    <row r="31" spans="6:32" x14ac:dyDescent="0.3"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</row>
    <row r="32" spans="6:32" x14ac:dyDescent="0.3"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</row>
    <row r="33" spans="5:32" x14ac:dyDescent="0.3"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</row>
    <row r="34" spans="5:32" x14ac:dyDescent="0.3"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</row>
    <row r="35" spans="5:32" x14ac:dyDescent="0.3"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</row>
    <row r="36" spans="5:32" x14ac:dyDescent="0.3"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</row>
    <row r="37" spans="5:32" x14ac:dyDescent="0.3"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</row>
    <row r="38" spans="5:32" x14ac:dyDescent="0.3"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</row>
    <row r="39" spans="5:32" x14ac:dyDescent="0.3"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</row>
    <row r="40" spans="5:32" x14ac:dyDescent="0.3"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</row>
    <row r="41" spans="5:32" x14ac:dyDescent="0.3"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</row>
    <row r="42" spans="5:32" x14ac:dyDescent="0.3"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</row>
    <row r="43" spans="5:32" x14ac:dyDescent="0.3">
      <c r="E43" s="37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</row>
    <row r="44" spans="5:32" x14ac:dyDescent="0.3">
      <c r="E44" s="37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</row>
    <row r="45" spans="5:32" x14ac:dyDescent="0.3">
      <c r="E45" s="37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</row>
    <row r="46" spans="5:32" x14ac:dyDescent="0.3">
      <c r="E46" s="37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53"/>
      <c r="AF46" s="39"/>
    </row>
    <row r="47" spans="5:32" x14ac:dyDescent="0.3">
      <c r="E47" s="37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53"/>
      <c r="AF47" s="39"/>
    </row>
    <row r="48" spans="5:32" x14ac:dyDescent="0.3">
      <c r="E48" s="37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53"/>
      <c r="AF48" s="39"/>
    </row>
    <row r="49" spans="5:32" x14ac:dyDescent="0.3">
      <c r="E49" s="37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53"/>
      <c r="AF49" s="39"/>
    </row>
    <row r="50" spans="5:32" x14ac:dyDescent="0.3">
      <c r="E50" s="37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53"/>
      <c r="AF50" s="39"/>
    </row>
    <row r="51" spans="5:32" x14ac:dyDescent="0.3">
      <c r="E51" s="37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53"/>
      <c r="AF51" s="39"/>
    </row>
    <row r="52" spans="5:32" x14ac:dyDescent="0.3">
      <c r="E52" s="37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53"/>
      <c r="AF52" s="39"/>
    </row>
    <row r="53" spans="5:32" x14ac:dyDescent="0.3">
      <c r="E53" s="37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53"/>
      <c r="AF53" s="39"/>
    </row>
    <row r="54" spans="5:32" x14ac:dyDescent="0.3">
      <c r="E54" s="37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53"/>
      <c r="AF54" s="39"/>
    </row>
    <row r="55" spans="5:32" x14ac:dyDescent="0.3">
      <c r="E55" s="37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53"/>
      <c r="AF55" s="39"/>
    </row>
    <row r="56" spans="5:32" x14ac:dyDescent="0.3">
      <c r="E56" s="37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53"/>
      <c r="AF56" s="39"/>
    </row>
    <row r="57" spans="5:32" x14ac:dyDescent="0.3">
      <c r="E57" s="37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53"/>
      <c r="AF57" s="39"/>
    </row>
    <row r="58" spans="5:32" x14ac:dyDescent="0.3">
      <c r="E58" s="37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53"/>
      <c r="AF58" s="39"/>
    </row>
    <row r="59" spans="5:32" x14ac:dyDescent="0.3">
      <c r="E59" s="37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53"/>
      <c r="AF59" s="39"/>
    </row>
    <row r="60" spans="5:32" x14ac:dyDescent="0.3">
      <c r="E60" s="37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53"/>
      <c r="AF60" s="39"/>
    </row>
    <row r="61" spans="5:32" x14ac:dyDescent="0.3">
      <c r="E61" s="37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53"/>
      <c r="AF61" s="39"/>
    </row>
    <row r="62" spans="5:32" x14ac:dyDescent="0.3">
      <c r="E62" s="3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53"/>
      <c r="AF62" s="39"/>
    </row>
    <row r="63" spans="5:32" x14ac:dyDescent="0.3">
      <c r="E63" s="37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53"/>
      <c r="AF63" s="39"/>
    </row>
    <row r="64" spans="5:32" x14ac:dyDescent="0.3">
      <c r="E64" s="37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53"/>
      <c r="AF64" s="39"/>
    </row>
    <row r="65" spans="5:32" x14ac:dyDescent="0.3">
      <c r="E65" s="37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53"/>
      <c r="AF65" s="39"/>
    </row>
    <row r="66" spans="5:32" x14ac:dyDescent="0.3">
      <c r="E66" s="37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53"/>
      <c r="AF66" s="39"/>
    </row>
    <row r="67" spans="5:32" x14ac:dyDescent="0.3">
      <c r="E67" s="37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53"/>
      <c r="AF67" s="39"/>
    </row>
    <row r="68" spans="5:32" x14ac:dyDescent="0.3">
      <c r="E68" s="37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53"/>
      <c r="AF68" s="39"/>
    </row>
    <row r="69" spans="5:32" x14ac:dyDescent="0.3">
      <c r="E69" s="37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53"/>
      <c r="AF69" s="39"/>
    </row>
    <row r="70" spans="5:32" x14ac:dyDescent="0.3">
      <c r="E70" s="37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53"/>
      <c r="AF70" s="39"/>
    </row>
    <row r="71" spans="5:32" x14ac:dyDescent="0.3">
      <c r="E71" s="37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53"/>
      <c r="AF71" s="39"/>
    </row>
    <row r="72" spans="5:32" x14ac:dyDescent="0.3">
      <c r="E72" s="37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53"/>
      <c r="AF72" s="39"/>
    </row>
    <row r="73" spans="5:32" x14ac:dyDescent="0.3">
      <c r="E73" s="37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53"/>
      <c r="AF73" s="39"/>
    </row>
    <row r="74" spans="5:32" x14ac:dyDescent="0.3">
      <c r="E74" s="37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53"/>
      <c r="AF74" s="39"/>
    </row>
    <row r="75" spans="5:32" x14ac:dyDescent="0.3">
      <c r="E75" s="37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53"/>
      <c r="AF75" s="39"/>
    </row>
    <row r="76" spans="5:32" x14ac:dyDescent="0.3">
      <c r="E76" s="37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53"/>
      <c r="AF76" s="39"/>
    </row>
    <row r="77" spans="5:32" x14ac:dyDescent="0.3">
      <c r="E77" s="37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53"/>
      <c r="AF77" s="39"/>
    </row>
    <row r="78" spans="5:32" x14ac:dyDescent="0.3">
      <c r="E78" s="37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53"/>
      <c r="AF78" s="39"/>
    </row>
    <row r="79" spans="5:32" x14ac:dyDescent="0.3">
      <c r="E79" s="37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53"/>
      <c r="AF79" s="39"/>
    </row>
    <row r="80" spans="5:32" x14ac:dyDescent="0.3">
      <c r="E80" s="37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53"/>
      <c r="AF80" s="39"/>
    </row>
    <row r="81" spans="5:32" x14ac:dyDescent="0.3">
      <c r="E81" s="37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53"/>
      <c r="AF81" s="39"/>
    </row>
    <row r="82" spans="5:32" x14ac:dyDescent="0.3">
      <c r="E82" s="37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53"/>
      <c r="AF82" s="39"/>
    </row>
    <row r="83" spans="5:32" x14ac:dyDescent="0.3">
      <c r="E83" s="37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53"/>
      <c r="AF83" s="39"/>
    </row>
    <row r="84" spans="5:32" x14ac:dyDescent="0.3">
      <c r="E84" s="37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53"/>
      <c r="AF84" s="39"/>
    </row>
    <row r="85" spans="5:32" x14ac:dyDescent="0.3">
      <c r="E85" s="37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53"/>
      <c r="AF85" s="39"/>
    </row>
    <row r="86" spans="5:32" x14ac:dyDescent="0.3">
      <c r="E86" s="37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53"/>
      <c r="AF86" s="39"/>
    </row>
    <row r="87" spans="5:32" x14ac:dyDescent="0.3">
      <c r="E87" s="37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53"/>
      <c r="AF87" s="39"/>
    </row>
    <row r="88" spans="5:32" x14ac:dyDescent="0.3">
      <c r="E88" s="37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53"/>
      <c r="AF88" s="39"/>
    </row>
    <row r="89" spans="5:32" x14ac:dyDescent="0.3">
      <c r="E89" s="37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53"/>
      <c r="AF89" s="39"/>
    </row>
    <row r="90" spans="5:32" x14ac:dyDescent="0.3"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53"/>
      <c r="AF90" s="39"/>
    </row>
    <row r="91" spans="5:32" x14ac:dyDescent="0.3">
      <c r="E91" s="37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53"/>
      <c r="AF91" s="39"/>
    </row>
    <row r="92" spans="5:32" x14ac:dyDescent="0.3">
      <c r="E92" s="37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53"/>
      <c r="AF92" s="39"/>
    </row>
    <row r="93" spans="5:32" x14ac:dyDescent="0.3">
      <c r="E93" s="37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53"/>
      <c r="AF93" s="39"/>
    </row>
    <row r="94" spans="5:32" x14ac:dyDescent="0.3">
      <c r="E94" s="37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53"/>
      <c r="AF94" s="39"/>
    </row>
    <row r="95" spans="5:32" x14ac:dyDescent="0.3">
      <c r="E95" s="37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53"/>
      <c r="AF95" s="39"/>
    </row>
    <row r="96" spans="5:32" x14ac:dyDescent="0.3">
      <c r="E96" s="37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53"/>
      <c r="AF96" s="39"/>
    </row>
    <row r="97" spans="5:32" x14ac:dyDescent="0.3">
      <c r="E97" s="37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53"/>
      <c r="AF97" s="39"/>
    </row>
    <row r="98" spans="5:32" x14ac:dyDescent="0.3">
      <c r="E98" s="37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53"/>
      <c r="AF98" s="39"/>
    </row>
    <row r="99" spans="5:32" x14ac:dyDescent="0.3">
      <c r="E99" s="37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53"/>
      <c r="AF99" s="39"/>
    </row>
    <row r="100" spans="5:32" x14ac:dyDescent="0.3">
      <c r="E100" s="37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53"/>
      <c r="AF100" s="39"/>
    </row>
    <row r="101" spans="5:32" x14ac:dyDescent="0.3">
      <c r="E101" s="37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53"/>
      <c r="AF101" s="39"/>
    </row>
    <row r="102" spans="5:32" x14ac:dyDescent="0.3">
      <c r="E102" s="37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53"/>
      <c r="AF102" s="39"/>
    </row>
    <row r="103" spans="5:32" x14ac:dyDescent="0.3">
      <c r="E103" s="37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53"/>
      <c r="AF103" s="39"/>
    </row>
    <row r="104" spans="5:32" x14ac:dyDescent="0.3">
      <c r="E104" s="37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53"/>
      <c r="AF104" s="39"/>
    </row>
    <row r="105" spans="5:32" x14ac:dyDescent="0.3">
      <c r="F105" s="39">
        <f t="shared" ref="F105:K105" si="0">SUM(F2:F104)</f>
        <v>0</v>
      </c>
      <c r="G105" s="39">
        <f t="shared" si="0"/>
        <v>0</v>
      </c>
      <c r="H105" s="39">
        <f t="shared" si="0"/>
        <v>0</v>
      </c>
      <c r="I105" s="39">
        <f t="shared" si="0"/>
        <v>0</v>
      </c>
      <c r="J105" s="39">
        <f t="shared" si="0"/>
        <v>0</v>
      </c>
      <c r="K105" s="39">
        <f t="shared" si="0"/>
        <v>0</v>
      </c>
      <c r="L105" s="39"/>
      <c r="M105" s="39">
        <f t="shared" ref="M105:S105" si="1">SUM(M2:M104)</f>
        <v>0</v>
      </c>
      <c r="N105" s="39">
        <f t="shared" si="1"/>
        <v>0</v>
      </c>
      <c r="O105" s="39">
        <f t="shared" si="1"/>
        <v>0</v>
      </c>
      <c r="P105" s="39">
        <f t="shared" si="1"/>
        <v>0</v>
      </c>
      <c r="Q105" s="39">
        <f t="shared" si="1"/>
        <v>0</v>
      </c>
      <c r="R105" s="39">
        <f t="shared" si="1"/>
        <v>0</v>
      </c>
      <c r="S105" s="39">
        <f t="shared" si="1"/>
        <v>0</v>
      </c>
      <c r="T105" s="39"/>
      <c r="U105" s="39">
        <f>SUM(U2:U104)</f>
        <v>0</v>
      </c>
      <c r="V105" s="39">
        <f>SUM(V2:V104)</f>
        <v>0</v>
      </c>
      <c r="W105" s="39">
        <f>SUM(W2:W104)</f>
        <v>0</v>
      </c>
      <c r="X105" s="39"/>
      <c r="Y105" s="39">
        <f>SUM(Y2:Y104)</f>
        <v>0</v>
      </c>
      <c r="Z105" s="39">
        <f>SUM(Z2:Z104)</f>
        <v>0</v>
      </c>
      <c r="AA105" s="39">
        <f>SUM(AA2:AA104)</f>
        <v>0</v>
      </c>
      <c r="AB105" s="39"/>
      <c r="AC105" s="39"/>
      <c r="AD105" s="39">
        <f>SUM(AD2:AD104)</f>
        <v>0</v>
      </c>
      <c r="AE105" s="39">
        <f>SUM(AE2:AE104)</f>
        <v>0</v>
      </c>
      <c r="AF105" s="39"/>
    </row>
    <row r="106" spans="5:32" x14ac:dyDescent="0.3"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pans="5:32" x14ac:dyDescent="0.3"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pans="5:32" x14ac:dyDescent="0.3"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pans="5:32" x14ac:dyDescent="0.3"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pans="5:32" x14ac:dyDescent="0.3"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pans="5:32" x14ac:dyDescent="0.3"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pans="5:32" x14ac:dyDescent="0.3"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pans="6:31" x14ac:dyDescent="0.3"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pans="6:31" x14ac:dyDescent="0.3"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pans="6:31" x14ac:dyDescent="0.3"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pans="6:31" x14ac:dyDescent="0.3"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pans="6:31" x14ac:dyDescent="0.3"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pans="6:31" x14ac:dyDescent="0.3"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pans="6:31" x14ac:dyDescent="0.3"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pans="6:31" x14ac:dyDescent="0.3"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</sheetData>
  <pageMargins left="0.7" right="0.7" top="0.75" bottom="0.75" header="0.3" footer="0.3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7"/>
  <sheetViews>
    <sheetView workbookViewId="0">
      <selection activeCell="G6" sqref="G6"/>
    </sheetView>
  </sheetViews>
  <sheetFormatPr defaultRowHeight="14.4" x14ac:dyDescent="0.3"/>
  <cols>
    <col min="1" max="1" width="49.44140625" customWidth="1"/>
    <col min="2" max="2" width="20.21875" customWidth="1"/>
    <col min="3" max="3" width="16.44140625" customWidth="1"/>
    <col min="4" max="4" width="12" customWidth="1"/>
    <col min="5" max="5" width="17.6640625" customWidth="1"/>
  </cols>
  <sheetData>
    <row r="1" spans="1:12" ht="15.6" x14ac:dyDescent="0.3">
      <c r="A1" s="12"/>
      <c r="B1" s="36" t="s">
        <v>159</v>
      </c>
      <c r="C1" s="43" t="s">
        <v>99</v>
      </c>
      <c r="D1" s="43" t="s">
        <v>66</v>
      </c>
      <c r="E1" s="40"/>
      <c r="F1" s="40"/>
      <c r="G1" s="40"/>
      <c r="H1" s="40"/>
      <c r="I1" s="40"/>
      <c r="J1" s="40"/>
      <c r="K1" s="40"/>
      <c r="L1" s="40"/>
    </row>
    <row r="2" spans="1:12" ht="15.6" x14ac:dyDescent="0.3">
      <c r="A2" s="40"/>
      <c r="B2" s="13">
        <v>14371.78</v>
      </c>
      <c r="C2" s="50">
        <v>14010.14</v>
      </c>
      <c r="D2" s="44">
        <f t="shared" ref="D2:D7" si="0">SUM(C2-B2)</f>
        <v>-361.64000000000124</v>
      </c>
      <c r="E2" s="40"/>
      <c r="F2" s="40"/>
      <c r="G2" s="40"/>
      <c r="H2" s="40"/>
      <c r="I2" s="40"/>
      <c r="J2" s="40"/>
      <c r="K2" s="40"/>
      <c r="L2" s="40"/>
    </row>
    <row r="3" spans="1:12" ht="15.6" x14ac:dyDescent="0.3">
      <c r="A3" s="12" t="s">
        <v>68</v>
      </c>
      <c r="B3" s="19">
        <v>29973.45</v>
      </c>
      <c r="C3" s="45">
        <v>0</v>
      </c>
      <c r="D3" s="48">
        <f t="shared" si="0"/>
        <v>-29973.45</v>
      </c>
      <c r="E3" s="40"/>
      <c r="F3" s="40"/>
      <c r="G3" s="40"/>
      <c r="H3" s="40"/>
      <c r="I3" s="40"/>
      <c r="J3" s="40"/>
      <c r="K3" s="40"/>
      <c r="L3" s="40"/>
    </row>
    <row r="4" spans="1:12" ht="15.6" x14ac:dyDescent="0.3">
      <c r="A4" s="12" t="s">
        <v>22</v>
      </c>
      <c r="B4" s="14">
        <v>1700</v>
      </c>
      <c r="C4" s="46">
        <f>Income!D12</f>
        <v>0</v>
      </c>
      <c r="D4" s="48">
        <f t="shared" si="0"/>
        <v>-1700</v>
      </c>
      <c r="E4" s="40"/>
      <c r="F4" s="40"/>
      <c r="G4" s="40"/>
      <c r="H4" s="40"/>
      <c r="I4" s="40"/>
      <c r="J4" s="40"/>
      <c r="K4" s="40"/>
      <c r="L4" s="40"/>
    </row>
    <row r="5" spans="1:12" ht="15.6" x14ac:dyDescent="0.3">
      <c r="A5" s="12" t="s">
        <v>69</v>
      </c>
      <c r="B5" s="14">
        <v>1650</v>
      </c>
      <c r="C5" s="46">
        <f>Income!O12</f>
        <v>0</v>
      </c>
      <c r="D5" s="48">
        <f t="shared" si="0"/>
        <v>-1650</v>
      </c>
      <c r="E5" s="40"/>
      <c r="F5" s="40"/>
      <c r="G5" s="40"/>
      <c r="H5" s="40"/>
      <c r="I5" s="40"/>
      <c r="J5" s="40"/>
      <c r="K5" s="40"/>
      <c r="L5" s="40"/>
    </row>
    <row r="6" spans="1:12" ht="15.6" x14ac:dyDescent="0.3">
      <c r="A6" s="12" t="s">
        <v>70</v>
      </c>
      <c r="B6" s="14">
        <f>SUM(B2:B5)</f>
        <v>47695.23</v>
      </c>
      <c r="C6" s="47">
        <v>1074</v>
      </c>
      <c r="D6" s="48">
        <f t="shared" si="0"/>
        <v>-46621.23</v>
      </c>
      <c r="E6" s="40"/>
      <c r="F6" s="40"/>
      <c r="G6" s="40"/>
      <c r="H6" s="40"/>
      <c r="I6" s="40"/>
      <c r="J6" s="40"/>
      <c r="K6" s="40"/>
      <c r="L6" s="40"/>
    </row>
    <row r="7" spans="1:12" ht="15.6" x14ac:dyDescent="0.3">
      <c r="A7" s="12" t="s">
        <v>71</v>
      </c>
      <c r="B7" s="14"/>
      <c r="C7" s="47">
        <f>SUM(C2:C6)</f>
        <v>15084.14</v>
      </c>
      <c r="D7" s="48">
        <f t="shared" si="0"/>
        <v>15084.14</v>
      </c>
      <c r="E7" s="40"/>
      <c r="F7" s="40"/>
      <c r="G7" s="40"/>
      <c r="H7" s="40"/>
      <c r="I7" s="40"/>
      <c r="J7" s="40"/>
      <c r="K7" s="40"/>
      <c r="L7" s="40"/>
    </row>
    <row r="8" spans="1:12" ht="15.6" x14ac:dyDescent="0.3">
      <c r="A8" s="21" t="s">
        <v>72</v>
      </c>
      <c r="B8" s="22"/>
      <c r="C8" s="49"/>
      <c r="D8" s="49"/>
      <c r="E8" s="40"/>
      <c r="F8" s="40"/>
      <c r="G8" s="40"/>
      <c r="H8" s="40"/>
      <c r="I8" s="40"/>
      <c r="J8" s="40"/>
      <c r="K8" s="40"/>
      <c r="L8" s="40"/>
    </row>
    <row r="9" spans="1:12" ht="15.6" x14ac:dyDescent="0.3">
      <c r="A9" s="12" t="s">
        <v>73</v>
      </c>
      <c r="B9" s="14"/>
      <c r="C9" s="47">
        <f>'Expence '!F105</f>
        <v>0</v>
      </c>
      <c r="D9" s="48">
        <f>SUM(C9-B9)</f>
        <v>0</v>
      </c>
      <c r="E9" s="80"/>
      <c r="F9" s="40"/>
      <c r="G9" s="40"/>
      <c r="H9" s="40"/>
      <c r="I9" s="40"/>
      <c r="J9" s="40"/>
      <c r="K9" s="40"/>
      <c r="L9" s="40"/>
    </row>
    <row r="10" spans="1:12" ht="15.6" x14ac:dyDescent="0.3">
      <c r="A10" s="12" t="s">
        <v>74</v>
      </c>
      <c r="B10" s="14"/>
      <c r="C10" s="47">
        <f>'Expence '!G105</f>
        <v>0</v>
      </c>
      <c r="D10" s="48">
        <f t="shared" ref="D10:D34" si="1">SUM(C10-B10)</f>
        <v>0</v>
      </c>
      <c r="E10" s="40"/>
      <c r="F10" s="40"/>
      <c r="G10" s="40"/>
      <c r="H10" s="40"/>
      <c r="I10" s="40"/>
      <c r="J10" s="40"/>
      <c r="K10" s="40"/>
      <c r="L10" s="40"/>
    </row>
    <row r="11" spans="1:12" ht="15.6" x14ac:dyDescent="0.3">
      <c r="A11" s="12" t="s">
        <v>41</v>
      </c>
      <c r="B11" s="14"/>
      <c r="C11" s="47">
        <f>'Expence '!H105</f>
        <v>0</v>
      </c>
      <c r="D11" s="48">
        <f t="shared" si="1"/>
        <v>0</v>
      </c>
      <c r="E11" s="40"/>
      <c r="F11" s="40"/>
      <c r="G11" s="40"/>
      <c r="H11" s="40"/>
      <c r="I11" s="40"/>
      <c r="J11" s="40"/>
      <c r="K11" s="40"/>
      <c r="L11" s="40"/>
    </row>
    <row r="12" spans="1:12" ht="15.6" x14ac:dyDescent="0.3">
      <c r="A12" s="12" t="s">
        <v>75</v>
      </c>
      <c r="B12" s="14"/>
      <c r="C12" s="47">
        <f>'Expence '!K105</f>
        <v>0</v>
      </c>
      <c r="D12" s="48">
        <f t="shared" si="1"/>
        <v>0</v>
      </c>
      <c r="E12" s="40"/>
      <c r="F12" s="40"/>
      <c r="G12" s="40"/>
      <c r="H12" s="40"/>
      <c r="I12" s="40"/>
      <c r="J12" s="40"/>
      <c r="K12" s="40"/>
      <c r="L12" s="40"/>
    </row>
    <row r="13" spans="1:12" ht="15.6" x14ac:dyDescent="0.3">
      <c r="A13" s="12" t="s">
        <v>76</v>
      </c>
      <c r="B13" s="14"/>
      <c r="C13" s="47">
        <f>'Expence '!M105</f>
        <v>0</v>
      </c>
      <c r="D13" s="48">
        <f t="shared" si="1"/>
        <v>0</v>
      </c>
      <c r="E13" s="40"/>
      <c r="F13" s="40"/>
      <c r="G13" s="40"/>
      <c r="H13" s="40"/>
      <c r="I13" s="40"/>
      <c r="J13" s="40"/>
      <c r="K13" s="40"/>
      <c r="L13" s="40"/>
    </row>
    <row r="14" spans="1:12" ht="15.6" x14ac:dyDescent="0.3">
      <c r="A14" s="12" t="s">
        <v>77</v>
      </c>
      <c r="B14" s="14"/>
      <c r="C14" s="47">
        <f>'Expence '!N105</f>
        <v>0</v>
      </c>
      <c r="D14" s="48">
        <f t="shared" si="1"/>
        <v>0</v>
      </c>
      <c r="E14" s="40"/>
      <c r="F14" s="40"/>
      <c r="G14" s="40"/>
      <c r="H14" s="40"/>
      <c r="I14" s="40"/>
      <c r="J14" s="40"/>
      <c r="K14" s="40"/>
      <c r="L14" s="40"/>
    </row>
    <row r="15" spans="1:12" ht="15.6" x14ac:dyDescent="0.3">
      <c r="A15" s="12" t="s">
        <v>78</v>
      </c>
      <c r="B15" s="14"/>
      <c r="C15" s="47">
        <f>'Expence '!O105</f>
        <v>0</v>
      </c>
      <c r="D15" s="48">
        <f t="shared" si="1"/>
        <v>0</v>
      </c>
      <c r="E15" s="40"/>
      <c r="F15" s="40"/>
      <c r="G15" s="40"/>
      <c r="H15" s="40"/>
      <c r="I15" s="40"/>
      <c r="J15" s="40"/>
      <c r="K15" s="40"/>
      <c r="L15" s="40"/>
    </row>
    <row r="16" spans="1:12" ht="15.6" x14ac:dyDescent="0.3">
      <c r="A16" s="12" t="s">
        <v>79</v>
      </c>
      <c r="B16" s="14"/>
      <c r="C16" s="47">
        <f>'Expence '!P105</f>
        <v>0</v>
      </c>
      <c r="D16" s="48">
        <f t="shared" si="1"/>
        <v>0</v>
      </c>
      <c r="E16" s="40"/>
      <c r="F16" s="40"/>
      <c r="G16" s="40"/>
      <c r="H16" s="40"/>
      <c r="I16" s="40"/>
      <c r="J16" s="40"/>
      <c r="K16" s="40"/>
      <c r="L16" s="40"/>
    </row>
    <row r="17" spans="1:12" ht="15.6" x14ac:dyDescent="0.3">
      <c r="A17" s="12" t="s">
        <v>80</v>
      </c>
      <c r="B17" s="14"/>
      <c r="C17" s="47">
        <f>'Expence '!Q105</f>
        <v>0</v>
      </c>
      <c r="D17" s="48">
        <f t="shared" si="1"/>
        <v>0</v>
      </c>
      <c r="E17" s="40"/>
      <c r="F17" s="40"/>
      <c r="G17" s="40"/>
      <c r="H17" s="40"/>
      <c r="I17" s="40"/>
      <c r="J17" s="40"/>
      <c r="K17" s="40"/>
      <c r="L17" s="40"/>
    </row>
    <row r="18" spans="1:12" ht="15.6" x14ac:dyDescent="0.3">
      <c r="A18" s="12" t="s">
        <v>81</v>
      </c>
      <c r="B18" s="14"/>
      <c r="C18" s="47">
        <f>'Expence '!S105</f>
        <v>0</v>
      </c>
      <c r="D18" s="48">
        <f t="shared" si="1"/>
        <v>0</v>
      </c>
      <c r="E18" s="40"/>
      <c r="F18" s="40"/>
      <c r="G18" s="40"/>
      <c r="H18" s="40"/>
      <c r="I18" s="40"/>
      <c r="J18" s="40"/>
      <c r="K18" s="40"/>
      <c r="L18" s="40"/>
    </row>
    <row r="19" spans="1:12" ht="15.6" x14ac:dyDescent="0.3">
      <c r="A19" s="12" t="s">
        <v>82</v>
      </c>
      <c r="B19" s="14"/>
      <c r="C19" s="47">
        <f>'Expence '!R105</f>
        <v>0</v>
      </c>
      <c r="D19" s="48">
        <f t="shared" si="1"/>
        <v>0</v>
      </c>
      <c r="E19" s="40"/>
      <c r="F19" s="40"/>
      <c r="G19" s="40"/>
      <c r="H19" s="40"/>
      <c r="I19" s="40"/>
      <c r="J19" s="40"/>
      <c r="K19" s="40"/>
      <c r="L19" s="40"/>
    </row>
    <row r="20" spans="1:12" ht="15.6" x14ac:dyDescent="0.3">
      <c r="A20" s="12" t="s">
        <v>83</v>
      </c>
      <c r="B20" s="14"/>
      <c r="C20" s="47">
        <f>'Expence '!U105</f>
        <v>0</v>
      </c>
      <c r="D20" s="48">
        <f t="shared" si="1"/>
        <v>0</v>
      </c>
      <c r="E20" s="40"/>
      <c r="F20" s="40"/>
      <c r="G20" s="40"/>
      <c r="H20" s="40"/>
      <c r="I20" s="40"/>
      <c r="J20" s="40"/>
      <c r="K20" s="40"/>
      <c r="L20" s="40"/>
    </row>
    <row r="21" spans="1:12" ht="15.6" x14ac:dyDescent="0.3">
      <c r="A21" s="12" t="s">
        <v>84</v>
      </c>
      <c r="B21" s="14"/>
      <c r="C21" s="47">
        <f>'Expence '!V105</f>
        <v>0</v>
      </c>
      <c r="D21" s="48">
        <f t="shared" si="1"/>
        <v>0</v>
      </c>
      <c r="E21" s="40"/>
      <c r="F21" s="40"/>
      <c r="G21" s="40"/>
      <c r="H21" s="40"/>
      <c r="I21" s="40"/>
      <c r="J21" s="40"/>
      <c r="K21" s="40"/>
      <c r="L21" s="40"/>
    </row>
    <row r="22" spans="1:12" ht="15.6" x14ac:dyDescent="0.3">
      <c r="A22" s="12" t="s">
        <v>85</v>
      </c>
      <c r="B22" s="14"/>
      <c r="C22" s="47">
        <f>'Expence '!W105</f>
        <v>0</v>
      </c>
      <c r="D22" s="48">
        <f t="shared" si="1"/>
        <v>0</v>
      </c>
      <c r="E22" s="40"/>
      <c r="F22" s="40"/>
      <c r="G22" s="40"/>
      <c r="H22" s="40"/>
      <c r="I22" s="40"/>
      <c r="J22" s="40"/>
      <c r="K22" s="40"/>
      <c r="L22" s="40"/>
    </row>
    <row r="23" spans="1:12" ht="15.6" x14ac:dyDescent="0.3">
      <c r="A23" s="12" t="s">
        <v>56</v>
      </c>
      <c r="B23" s="27"/>
      <c r="C23" s="47">
        <f>'Expence '!X105</f>
        <v>0</v>
      </c>
      <c r="D23" s="48">
        <f t="shared" si="1"/>
        <v>0</v>
      </c>
      <c r="E23" s="40"/>
      <c r="F23" s="40"/>
      <c r="G23" s="40"/>
      <c r="H23" s="40"/>
      <c r="I23" s="40"/>
      <c r="J23" s="40"/>
      <c r="K23" s="40"/>
      <c r="L23" s="40"/>
    </row>
    <row r="24" spans="1:12" ht="15.6" x14ac:dyDescent="0.3">
      <c r="A24" s="12" t="s">
        <v>86</v>
      </c>
      <c r="B24" s="14"/>
      <c r="C24" s="81">
        <f>'Expence '!Y105</f>
        <v>0</v>
      </c>
      <c r="D24" s="84">
        <f t="shared" si="1"/>
        <v>0</v>
      </c>
      <c r="E24" s="82"/>
      <c r="F24" s="40"/>
      <c r="G24" s="40"/>
      <c r="H24" s="40"/>
      <c r="I24" s="40"/>
      <c r="J24" s="40"/>
      <c r="K24" s="40"/>
      <c r="L24" s="40"/>
    </row>
    <row r="25" spans="1:12" ht="15.6" x14ac:dyDescent="0.3">
      <c r="A25" s="12" t="s">
        <v>87</v>
      </c>
      <c r="B25" s="14"/>
      <c r="C25" s="47"/>
      <c r="D25" s="48">
        <f t="shared" si="1"/>
        <v>0</v>
      </c>
      <c r="E25" s="40"/>
      <c r="F25" s="40"/>
      <c r="G25" s="40"/>
      <c r="H25" s="40"/>
      <c r="I25" s="40"/>
      <c r="J25" s="40"/>
      <c r="K25" s="40"/>
      <c r="L25" s="40"/>
    </row>
    <row r="26" spans="1:12" ht="15.6" x14ac:dyDescent="0.3">
      <c r="A26" s="55" t="s">
        <v>88</v>
      </c>
      <c r="B26" s="56"/>
      <c r="C26" s="57">
        <f>'Expence '!AA105</f>
        <v>0</v>
      </c>
      <c r="D26" s="58">
        <f t="shared" si="1"/>
        <v>0</v>
      </c>
      <c r="E26" s="83"/>
      <c r="F26" s="40"/>
      <c r="G26" s="40"/>
      <c r="H26" s="40"/>
      <c r="I26" s="40"/>
      <c r="J26" s="40"/>
      <c r="K26" s="40"/>
      <c r="L26" s="40"/>
    </row>
    <row r="27" spans="1:12" ht="15.6" x14ac:dyDescent="0.3">
      <c r="A27" s="12" t="s">
        <v>89</v>
      </c>
      <c r="B27" s="14"/>
      <c r="C27" s="47">
        <f>'Expence '!AB105</f>
        <v>0</v>
      </c>
      <c r="D27" s="48">
        <f t="shared" si="1"/>
        <v>0</v>
      </c>
      <c r="E27" s="40"/>
      <c r="F27" s="40"/>
      <c r="G27" s="40"/>
      <c r="H27" s="40"/>
      <c r="I27" s="40"/>
      <c r="J27" s="40"/>
      <c r="K27" s="40"/>
      <c r="L27" s="40"/>
    </row>
    <row r="28" spans="1:12" ht="15.6" x14ac:dyDescent="0.3">
      <c r="A28" s="12" t="s">
        <v>90</v>
      </c>
      <c r="B28" s="14"/>
      <c r="C28" s="47">
        <f>'Expence '!I105</f>
        <v>0</v>
      </c>
      <c r="D28" s="48">
        <f t="shared" si="1"/>
        <v>0</v>
      </c>
      <c r="E28" s="40"/>
      <c r="F28" s="40"/>
      <c r="G28" s="40"/>
      <c r="H28" s="40"/>
      <c r="I28" s="40"/>
      <c r="J28" s="40"/>
      <c r="K28" s="40"/>
      <c r="L28" s="40"/>
    </row>
    <row r="29" spans="1:12" ht="15.6" x14ac:dyDescent="0.3">
      <c r="A29" s="12" t="s">
        <v>91</v>
      </c>
      <c r="B29" s="14"/>
      <c r="C29" s="45"/>
      <c r="D29" s="48">
        <f t="shared" si="1"/>
        <v>0</v>
      </c>
      <c r="E29" s="40"/>
      <c r="F29" s="40"/>
      <c r="G29" s="40"/>
      <c r="H29" s="40"/>
      <c r="I29" s="40"/>
      <c r="J29" s="40"/>
      <c r="K29" s="40"/>
      <c r="L29" s="40"/>
    </row>
    <row r="30" spans="1:12" ht="15.6" x14ac:dyDescent="0.3">
      <c r="A30" s="12" t="s">
        <v>92</v>
      </c>
      <c r="B30" s="14"/>
      <c r="C30" s="47">
        <f>'Expence '!L105</f>
        <v>0</v>
      </c>
      <c r="D30" s="48">
        <f t="shared" si="1"/>
        <v>0</v>
      </c>
      <c r="E30" s="40"/>
      <c r="F30" s="40"/>
      <c r="G30" s="40"/>
      <c r="H30" s="40"/>
      <c r="I30" s="40"/>
      <c r="J30" s="40"/>
      <c r="K30" s="40"/>
      <c r="L30" s="40"/>
    </row>
    <row r="31" spans="1:12" ht="15.6" x14ac:dyDescent="0.3">
      <c r="A31" s="12" t="s">
        <v>93</v>
      </c>
      <c r="B31" s="14"/>
      <c r="C31" s="47">
        <f>'Expence '!T105</f>
        <v>0</v>
      </c>
      <c r="D31" s="48">
        <f t="shared" si="1"/>
        <v>0</v>
      </c>
      <c r="E31" s="40"/>
      <c r="F31" s="40"/>
      <c r="G31" s="40"/>
      <c r="H31" s="40"/>
      <c r="I31" s="40"/>
      <c r="J31" s="40"/>
      <c r="K31" s="40"/>
      <c r="L31" s="40"/>
    </row>
    <row r="32" spans="1:12" ht="15.6" x14ac:dyDescent="0.3">
      <c r="A32" s="12" t="s">
        <v>94</v>
      </c>
      <c r="B32" s="14"/>
      <c r="C32" s="47">
        <f>'Expence '!AC105</f>
        <v>0</v>
      </c>
      <c r="D32" s="48">
        <f t="shared" si="1"/>
        <v>0</v>
      </c>
      <c r="E32" s="40"/>
      <c r="F32" s="40"/>
      <c r="G32" s="40"/>
      <c r="H32" s="40"/>
      <c r="I32" s="40"/>
      <c r="J32" s="40"/>
      <c r="K32" s="40"/>
      <c r="L32" s="40"/>
    </row>
    <row r="33" spans="1:12" ht="15.6" x14ac:dyDescent="0.3">
      <c r="A33" s="12" t="s">
        <v>62</v>
      </c>
      <c r="B33" s="14"/>
      <c r="C33" s="47">
        <f>'Expence '!AD105</f>
        <v>0</v>
      </c>
      <c r="D33" s="48">
        <f t="shared" si="1"/>
        <v>0</v>
      </c>
      <c r="E33" s="40"/>
      <c r="F33" s="40"/>
      <c r="G33" s="40"/>
      <c r="H33" s="40"/>
      <c r="I33" s="40"/>
      <c r="J33" s="40"/>
      <c r="K33" s="40"/>
      <c r="L33" s="40"/>
    </row>
    <row r="34" spans="1:12" ht="15.6" x14ac:dyDescent="0.3">
      <c r="A34" s="12" t="s">
        <v>95</v>
      </c>
      <c r="B34" s="14"/>
      <c r="C34" s="47">
        <f>'Expence '!J105</f>
        <v>0</v>
      </c>
      <c r="D34" s="48">
        <f t="shared" si="1"/>
        <v>0</v>
      </c>
      <c r="E34" s="40"/>
      <c r="F34" s="40"/>
      <c r="G34" s="40"/>
      <c r="H34" s="40"/>
      <c r="I34" s="40"/>
      <c r="J34" s="40"/>
      <c r="K34" s="40"/>
      <c r="L34" s="40"/>
    </row>
    <row r="35" spans="1:12" ht="15.6" x14ac:dyDescent="0.3">
      <c r="A35" s="28" t="s">
        <v>96</v>
      </c>
      <c r="B35" s="42"/>
      <c r="C35" s="47">
        <f>SUM(C9:C34)</f>
        <v>0</v>
      </c>
      <c r="D35" s="48">
        <f>SUM(D9:D34)</f>
        <v>0</v>
      </c>
      <c r="E35" s="40"/>
      <c r="F35" s="40"/>
      <c r="G35" s="40"/>
      <c r="H35" s="40"/>
      <c r="I35" s="40"/>
      <c r="J35" s="40"/>
      <c r="K35" s="40"/>
      <c r="L35" s="40"/>
    </row>
    <row r="36" spans="1:12" ht="15.6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2" ht="15.6" x14ac:dyDescent="0.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</sheetData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7F6C2-C7C1-45E3-AB67-4A88F90970FC}">
  <sheetPr>
    <pageSetUpPr fitToPage="1"/>
  </sheetPr>
  <dimension ref="A1:M56"/>
  <sheetViews>
    <sheetView zoomScale="98" zoomScaleNormal="98" workbookViewId="0">
      <selection activeCell="H2" sqref="H2:H6"/>
    </sheetView>
  </sheetViews>
  <sheetFormatPr defaultRowHeight="14.4" x14ac:dyDescent="0.3"/>
  <cols>
    <col min="1" max="1" width="46.5546875" customWidth="1"/>
    <col min="2" max="2" width="24.21875" customWidth="1"/>
    <col min="3" max="3" width="29.5546875" customWidth="1"/>
    <col min="4" max="4" width="16.6640625" customWidth="1"/>
    <col min="5" max="5" width="19.5546875" customWidth="1"/>
    <col min="6" max="6" width="16.6640625" customWidth="1"/>
    <col min="8" max="9" width="26.109375" customWidth="1"/>
    <col min="10" max="10" width="27.6640625" customWidth="1"/>
    <col min="11" max="11" width="42.21875" customWidth="1"/>
    <col min="12" max="12" width="42.5546875" customWidth="1"/>
    <col min="13" max="13" width="33.5546875" customWidth="1"/>
  </cols>
  <sheetData>
    <row r="1" spans="1:13" ht="31.2" x14ac:dyDescent="0.3">
      <c r="A1" s="60"/>
      <c r="B1" s="61" t="s">
        <v>101</v>
      </c>
      <c r="C1" s="61" t="s">
        <v>102</v>
      </c>
      <c r="D1" s="61" t="s">
        <v>64</v>
      </c>
      <c r="E1" s="60" t="s">
        <v>65</v>
      </c>
      <c r="F1" s="60" t="s">
        <v>66</v>
      </c>
      <c r="G1" s="62"/>
      <c r="H1" s="60" t="s">
        <v>114</v>
      </c>
      <c r="I1" s="60" t="s">
        <v>126</v>
      </c>
      <c r="J1" s="60" t="s">
        <v>126</v>
      </c>
      <c r="K1" s="61" t="s">
        <v>109</v>
      </c>
      <c r="L1" s="61" t="s">
        <v>109</v>
      </c>
      <c r="M1" s="63"/>
    </row>
    <row r="2" spans="1:13" ht="15" x14ac:dyDescent="0.3">
      <c r="A2" s="12" t="s">
        <v>67</v>
      </c>
      <c r="B2" s="13">
        <v>15440.56</v>
      </c>
      <c r="C2" s="14">
        <v>13430.65</v>
      </c>
      <c r="D2" s="15">
        <f t="shared" ref="D2:D6" si="0">SUM(B2-C2)</f>
        <v>2009.9099999999999</v>
      </c>
      <c r="E2" s="16">
        <v>13430.65</v>
      </c>
      <c r="F2" s="15">
        <f>SUM(E2-B2)</f>
        <v>-2009.9099999999999</v>
      </c>
      <c r="G2" s="17"/>
      <c r="H2" s="13">
        <v>14371.78</v>
      </c>
      <c r="I2" s="13">
        <v>14371.78</v>
      </c>
      <c r="J2" s="13">
        <v>14371.78</v>
      </c>
      <c r="K2" s="13">
        <v>14371.78</v>
      </c>
      <c r="L2" s="13">
        <v>14371.78</v>
      </c>
      <c r="M2" s="64"/>
    </row>
    <row r="3" spans="1:13" ht="15" x14ac:dyDescent="0.3">
      <c r="A3" s="12" t="s">
        <v>22</v>
      </c>
      <c r="B3" s="15">
        <v>20486.650000000001</v>
      </c>
      <c r="C3" s="14">
        <v>20486.650000000001</v>
      </c>
      <c r="D3" s="15">
        <f t="shared" si="0"/>
        <v>0</v>
      </c>
      <c r="E3" s="16">
        <v>20486.650000000001</v>
      </c>
      <c r="F3" s="15">
        <f t="shared" ref="F3:F6" si="1">SUM(E3-B3)</f>
        <v>0</v>
      </c>
      <c r="G3" s="17"/>
      <c r="H3" s="19">
        <v>29973.45</v>
      </c>
      <c r="I3" s="19">
        <v>33182.629999999997</v>
      </c>
      <c r="J3" s="19">
        <v>32225.26</v>
      </c>
      <c r="K3" s="19">
        <v>29235.279999999999</v>
      </c>
      <c r="L3" s="19">
        <v>26735.279999999999</v>
      </c>
      <c r="M3" s="64"/>
    </row>
    <row r="4" spans="1:13" ht="15" x14ac:dyDescent="0.3">
      <c r="A4" s="12" t="s">
        <v>69</v>
      </c>
      <c r="B4" s="15">
        <v>1700</v>
      </c>
      <c r="C4" s="14">
        <v>2332.7600000000002</v>
      </c>
      <c r="D4" s="20">
        <f t="shared" si="0"/>
        <v>-632.76000000000022</v>
      </c>
      <c r="E4" s="16">
        <v>3100.67</v>
      </c>
      <c r="F4" s="15">
        <f t="shared" si="1"/>
        <v>1400.67</v>
      </c>
      <c r="G4" s="17"/>
      <c r="H4" s="14">
        <v>1700</v>
      </c>
      <c r="I4" s="15">
        <v>1700</v>
      </c>
      <c r="J4" s="15">
        <v>1700</v>
      </c>
      <c r="K4" s="14">
        <v>1700</v>
      </c>
      <c r="L4" s="15">
        <v>1700</v>
      </c>
      <c r="M4" s="64"/>
    </row>
    <row r="5" spans="1:13" ht="20.399999999999999" x14ac:dyDescent="0.3">
      <c r="A5" s="12" t="s">
        <v>70</v>
      </c>
      <c r="B5" s="15">
        <v>0</v>
      </c>
      <c r="C5" s="14">
        <v>1074</v>
      </c>
      <c r="D5" s="20">
        <f t="shared" si="0"/>
        <v>-1074</v>
      </c>
      <c r="E5" s="16">
        <v>2574</v>
      </c>
      <c r="F5" s="15">
        <f t="shared" si="1"/>
        <v>2574</v>
      </c>
      <c r="G5" s="17"/>
      <c r="H5" s="14">
        <v>1650</v>
      </c>
      <c r="I5" s="15">
        <v>1650</v>
      </c>
      <c r="J5" s="15">
        <v>1650</v>
      </c>
      <c r="K5" s="14">
        <v>1650</v>
      </c>
      <c r="L5" s="15">
        <v>1650</v>
      </c>
      <c r="M5" s="64" t="s">
        <v>152</v>
      </c>
    </row>
    <row r="6" spans="1:13" ht="15" x14ac:dyDescent="0.3">
      <c r="A6" s="12" t="s">
        <v>71</v>
      </c>
      <c r="B6" s="15">
        <v>37627.21</v>
      </c>
      <c r="C6" s="14">
        <v>37324.06</v>
      </c>
      <c r="D6" s="20">
        <f t="shared" si="0"/>
        <v>303.15000000000146</v>
      </c>
      <c r="E6" s="16">
        <f>SUM(E2:E5)</f>
        <v>39591.97</v>
      </c>
      <c r="F6" s="15">
        <f t="shared" si="1"/>
        <v>1964.760000000002</v>
      </c>
      <c r="G6" s="17"/>
      <c r="H6" s="14">
        <f>SUM(H2:H5)</f>
        <v>47695.23</v>
      </c>
      <c r="I6" s="15">
        <f>SUM(I2:I5)</f>
        <v>50904.409999999996</v>
      </c>
      <c r="J6" s="15">
        <f>SUM(J2:J5)</f>
        <v>49947.040000000001</v>
      </c>
      <c r="K6" s="14">
        <f>SUM(K2:K5)</f>
        <v>46957.06</v>
      </c>
      <c r="L6" s="15">
        <f>SUM(L2:L5)</f>
        <v>44457.06</v>
      </c>
      <c r="M6" s="64"/>
    </row>
    <row r="7" spans="1:13" ht="15.6" x14ac:dyDescent="0.3">
      <c r="A7" s="21" t="s">
        <v>72</v>
      </c>
      <c r="B7" s="22"/>
      <c r="C7" s="22"/>
      <c r="D7" s="23"/>
      <c r="E7" s="22"/>
      <c r="F7" s="22"/>
      <c r="G7" s="17"/>
      <c r="H7" s="22"/>
      <c r="I7" s="22"/>
      <c r="J7" s="22"/>
      <c r="K7" s="22"/>
      <c r="L7" s="22"/>
      <c r="M7" s="64"/>
    </row>
    <row r="8" spans="1:13" ht="51" x14ac:dyDescent="0.3">
      <c r="A8" s="12" t="s">
        <v>73</v>
      </c>
      <c r="B8" s="15">
        <v>6119.36</v>
      </c>
      <c r="C8" s="14">
        <v>4771.67</v>
      </c>
      <c r="D8" s="20">
        <f>SUM(B8-C8)</f>
        <v>1347.6899999999996</v>
      </c>
      <c r="E8" s="16">
        <v>6734.14</v>
      </c>
      <c r="F8" s="24">
        <f>SUM(B8-E8)</f>
        <v>-614.78000000000065</v>
      </c>
      <c r="G8" s="25" t="s">
        <v>103</v>
      </c>
      <c r="H8" s="14">
        <v>6552</v>
      </c>
      <c r="I8" s="15">
        <v>6552</v>
      </c>
      <c r="J8" s="15">
        <v>6552</v>
      </c>
      <c r="K8" s="14">
        <v>6552</v>
      </c>
      <c r="L8" s="15">
        <v>6552</v>
      </c>
      <c r="M8" s="64" t="s">
        <v>140</v>
      </c>
    </row>
    <row r="9" spans="1:13" ht="15" x14ac:dyDescent="0.3">
      <c r="A9" s="12" t="s">
        <v>74</v>
      </c>
      <c r="B9" s="15">
        <v>100</v>
      </c>
      <c r="C9" s="14">
        <v>53.64</v>
      </c>
      <c r="D9" s="20">
        <f t="shared" ref="D9:D33" si="2">SUM(B9-C9)</f>
        <v>46.36</v>
      </c>
      <c r="E9" s="16">
        <v>116.59</v>
      </c>
      <c r="F9" s="24">
        <f t="shared" ref="F9:F35" si="3">SUM(B9-E9)</f>
        <v>-16.590000000000003</v>
      </c>
      <c r="G9" s="25"/>
      <c r="H9" s="14">
        <v>150</v>
      </c>
      <c r="I9" s="15">
        <v>150</v>
      </c>
      <c r="J9" s="15">
        <v>150</v>
      </c>
      <c r="K9" s="14">
        <v>150</v>
      </c>
      <c r="L9" s="15">
        <v>150</v>
      </c>
      <c r="M9" s="64" t="s">
        <v>123</v>
      </c>
    </row>
    <row r="10" spans="1:13" ht="20.399999999999999" x14ac:dyDescent="0.3">
      <c r="A10" s="12" t="s">
        <v>41</v>
      </c>
      <c r="B10" s="15">
        <v>10100</v>
      </c>
      <c r="C10" s="14">
        <v>7106.65</v>
      </c>
      <c r="D10" s="20">
        <f t="shared" si="2"/>
        <v>2993.3500000000004</v>
      </c>
      <c r="E10" s="26">
        <v>9858.81</v>
      </c>
      <c r="F10" s="15">
        <f t="shared" si="3"/>
        <v>241.19000000000051</v>
      </c>
      <c r="G10" s="25"/>
      <c r="H10" s="14">
        <v>10903.75</v>
      </c>
      <c r="I10" s="15">
        <v>10903.75</v>
      </c>
      <c r="J10" s="15">
        <v>10903.75</v>
      </c>
      <c r="K10" s="14">
        <v>10603.75</v>
      </c>
      <c r="L10" s="15">
        <v>10603.75</v>
      </c>
      <c r="M10" s="64" t="s">
        <v>133</v>
      </c>
    </row>
    <row r="11" spans="1:13" ht="15" x14ac:dyDescent="0.3">
      <c r="A11" s="12" t="s">
        <v>75</v>
      </c>
      <c r="B11" s="15">
        <v>1989.21</v>
      </c>
      <c r="C11" s="14">
        <v>1239.8900000000001</v>
      </c>
      <c r="D11" s="20">
        <f t="shared" si="2"/>
        <v>749.31999999999994</v>
      </c>
      <c r="E11" s="16">
        <v>1800</v>
      </c>
      <c r="F11" s="15">
        <f t="shared" si="3"/>
        <v>189.21000000000004</v>
      </c>
      <c r="G11" s="25"/>
      <c r="H11" s="14">
        <v>1989.21</v>
      </c>
      <c r="I11" s="15">
        <v>1989.21</v>
      </c>
      <c r="J11" s="15">
        <v>1989.21</v>
      </c>
      <c r="K11" s="14">
        <v>1989.21</v>
      </c>
      <c r="L11" s="15">
        <v>1989.21</v>
      </c>
      <c r="M11" s="64"/>
    </row>
    <row r="12" spans="1:13" ht="15" x14ac:dyDescent="0.3">
      <c r="A12" s="12" t="s">
        <v>76</v>
      </c>
      <c r="B12" s="15">
        <v>300</v>
      </c>
      <c r="C12" s="14">
        <v>0</v>
      </c>
      <c r="D12" s="20">
        <f t="shared" si="2"/>
        <v>300</v>
      </c>
      <c r="E12" s="16">
        <v>43.09</v>
      </c>
      <c r="F12" s="15">
        <f t="shared" si="3"/>
        <v>256.90999999999997</v>
      </c>
      <c r="G12" s="25"/>
      <c r="H12" s="14">
        <v>333</v>
      </c>
      <c r="I12" s="15">
        <v>333</v>
      </c>
      <c r="J12" s="15">
        <v>333</v>
      </c>
      <c r="K12" s="14">
        <v>333</v>
      </c>
      <c r="L12" s="15">
        <v>333</v>
      </c>
      <c r="M12" s="64" t="s">
        <v>112</v>
      </c>
    </row>
    <row r="13" spans="1:13" ht="20.399999999999999" x14ac:dyDescent="0.3">
      <c r="A13" s="12" t="s">
        <v>77</v>
      </c>
      <c r="B13" s="15">
        <v>300</v>
      </c>
      <c r="C13" s="14">
        <v>300</v>
      </c>
      <c r="D13" s="20">
        <v>300</v>
      </c>
      <c r="E13" s="16">
        <v>300</v>
      </c>
      <c r="F13" s="15">
        <f t="shared" si="3"/>
        <v>0</v>
      </c>
      <c r="G13" s="25"/>
      <c r="H13" s="14">
        <v>333</v>
      </c>
      <c r="I13" s="15">
        <v>333</v>
      </c>
      <c r="J13" s="15">
        <v>333</v>
      </c>
      <c r="K13" s="14">
        <v>333</v>
      </c>
      <c r="L13" s="15">
        <v>333</v>
      </c>
      <c r="M13" s="64" t="s">
        <v>136</v>
      </c>
    </row>
    <row r="14" spans="1:13" ht="30.6" x14ac:dyDescent="0.3">
      <c r="A14" s="12" t="s">
        <v>78</v>
      </c>
      <c r="B14" s="15">
        <v>327</v>
      </c>
      <c r="C14" s="14">
        <v>0</v>
      </c>
      <c r="D14" s="20">
        <v>327</v>
      </c>
      <c r="E14" s="16">
        <v>324</v>
      </c>
      <c r="F14" s="15">
        <f t="shared" si="3"/>
        <v>3</v>
      </c>
      <c r="G14" s="25"/>
      <c r="H14" s="14">
        <v>402.4</v>
      </c>
      <c r="I14" s="15">
        <v>402.4</v>
      </c>
      <c r="J14" s="15">
        <v>402.4</v>
      </c>
      <c r="K14" s="14">
        <v>402.4</v>
      </c>
      <c r="L14" s="15">
        <v>402.4</v>
      </c>
      <c r="M14" s="64" t="s">
        <v>141</v>
      </c>
    </row>
    <row r="15" spans="1:13" ht="15" x14ac:dyDescent="0.3">
      <c r="A15" s="12" t="s">
        <v>79</v>
      </c>
      <c r="B15" s="15">
        <v>40</v>
      </c>
      <c r="C15" s="14">
        <f>[1]Expence!O49</f>
        <v>0</v>
      </c>
      <c r="D15" s="20">
        <v>40</v>
      </c>
      <c r="E15" s="16">
        <v>35</v>
      </c>
      <c r="F15" s="15">
        <f t="shared" si="3"/>
        <v>5</v>
      </c>
      <c r="G15" s="25"/>
      <c r="H15" s="14">
        <v>35</v>
      </c>
      <c r="I15" s="15">
        <v>35</v>
      </c>
      <c r="J15" s="15">
        <v>35</v>
      </c>
      <c r="K15" s="14">
        <v>35</v>
      </c>
      <c r="L15" s="15">
        <v>35</v>
      </c>
      <c r="M15" s="64" t="s">
        <v>113</v>
      </c>
    </row>
    <row r="16" spans="1:13" ht="15" x14ac:dyDescent="0.3">
      <c r="A16" s="12" t="s">
        <v>80</v>
      </c>
      <c r="B16" s="15">
        <v>120</v>
      </c>
      <c r="C16" s="14">
        <v>90</v>
      </c>
      <c r="D16" s="20">
        <f t="shared" si="2"/>
        <v>30</v>
      </c>
      <c r="E16" s="16">
        <v>152.25</v>
      </c>
      <c r="F16" s="24">
        <f t="shared" si="3"/>
        <v>-32.25</v>
      </c>
      <c r="G16" s="25"/>
      <c r="H16" s="14">
        <v>248</v>
      </c>
      <c r="I16" s="15">
        <v>248</v>
      </c>
      <c r="J16" s="15">
        <v>248</v>
      </c>
      <c r="K16" s="14">
        <v>248</v>
      </c>
      <c r="L16" s="15">
        <v>248</v>
      </c>
      <c r="M16" s="64"/>
    </row>
    <row r="17" spans="1:13" ht="15" x14ac:dyDescent="0.3">
      <c r="A17" s="12" t="s">
        <v>81</v>
      </c>
      <c r="B17" s="15">
        <v>272</v>
      </c>
      <c r="C17" s="14">
        <v>210</v>
      </c>
      <c r="D17" s="20">
        <f t="shared" si="2"/>
        <v>62</v>
      </c>
      <c r="E17" s="16">
        <v>210</v>
      </c>
      <c r="F17" s="15">
        <f t="shared" si="3"/>
        <v>62</v>
      </c>
      <c r="G17" s="25"/>
      <c r="H17" s="14">
        <v>280</v>
      </c>
      <c r="I17" s="15">
        <v>280</v>
      </c>
      <c r="J17" s="15">
        <v>280</v>
      </c>
      <c r="K17" s="14">
        <v>280</v>
      </c>
      <c r="L17" s="15">
        <v>280</v>
      </c>
      <c r="M17" s="64"/>
    </row>
    <row r="18" spans="1:13" ht="15" x14ac:dyDescent="0.3">
      <c r="A18" s="12" t="s">
        <v>82</v>
      </c>
      <c r="B18" s="15">
        <v>174.5</v>
      </c>
      <c r="C18" s="14">
        <v>160</v>
      </c>
      <c r="D18" s="20">
        <f t="shared" si="2"/>
        <v>14.5</v>
      </c>
      <c r="E18" s="16">
        <v>160</v>
      </c>
      <c r="F18" s="15">
        <f t="shared" si="3"/>
        <v>14.5</v>
      </c>
      <c r="G18" s="25"/>
      <c r="H18" s="14">
        <v>174.5</v>
      </c>
      <c r="I18" s="15">
        <v>193.69</v>
      </c>
      <c r="J18" s="15">
        <v>193.69</v>
      </c>
      <c r="K18" s="14">
        <v>180</v>
      </c>
      <c r="L18" s="15">
        <v>180</v>
      </c>
      <c r="M18" s="64"/>
    </row>
    <row r="19" spans="1:13" ht="15" x14ac:dyDescent="0.3">
      <c r="A19" s="12" t="s">
        <v>83</v>
      </c>
      <c r="B19" s="15">
        <v>514</v>
      </c>
      <c r="C19" s="14">
        <v>500.44</v>
      </c>
      <c r="D19" s="20">
        <f t="shared" si="2"/>
        <v>13.560000000000002</v>
      </c>
      <c r="E19" s="16">
        <v>500.44</v>
      </c>
      <c r="F19" s="15">
        <f t="shared" si="3"/>
        <v>13.560000000000002</v>
      </c>
      <c r="G19" s="25"/>
      <c r="H19" s="14">
        <v>515</v>
      </c>
      <c r="I19" s="15">
        <v>515</v>
      </c>
      <c r="J19" s="15">
        <v>515</v>
      </c>
      <c r="K19" s="14">
        <v>515</v>
      </c>
      <c r="L19" s="15">
        <v>515</v>
      </c>
      <c r="M19" s="64"/>
    </row>
    <row r="20" spans="1:13" ht="15" x14ac:dyDescent="0.3">
      <c r="A20" s="12" t="s">
        <v>84</v>
      </c>
      <c r="B20" s="15">
        <v>640</v>
      </c>
      <c r="C20" s="14">
        <v>626.46</v>
      </c>
      <c r="D20" s="20">
        <f t="shared" si="2"/>
        <v>13.539999999999964</v>
      </c>
      <c r="E20" s="16">
        <v>626.46</v>
      </c>
      <c r="F20" s="15">
        <f t="shared" si="3"/>
        <v>13.539999999999964</v>
      </c>
      <c r="G20" s="25"/>
      <c r="H20" s="14">
        <v>650</v>
      </c>
      <c r="I20" s="15">
        <v>650</v>
      </c>
      <c r="J20" s="15">
        <v>650</v>
      </c>
      <c r="K20" s="14">
        <v>650</v>
      </c>
      <c r="L20" s="15">
        <v>650</v>
      </c>
      <c r="M20" s="64"/>
    </row>
    <row r="21" spans="1:13" ht="20.399999999999999" x14ac:dyDescent="0.3">
      <c r="A21" s="12" t="s">
        <v>85</v>
      </c>
      <c r="B21" s="15">
        <v>50</v>
      </c>
      <c r="C21" s="14">
        <v>38.65</v>
      </c>
      <c r="D21" s="20">
        <f t="shared" si="2"/>
        <v>11.350000000000001</v>
      </c>
      <c r="E21" s="16">
        <v>38.65</v>
      </c>
      <c r="F21" s="15">
        <f t="shared" si="3"/>
        <v>11.350000000000001</v>
      </c>
      <c r="G21" s="25"/>
      <c r="H21" s="14">
        <v>50</v>
      </c>
      <c r="I21" s="15">
        <v>50</v>
      </c>
      <c r="J21" s="15">
        <v>50</v>
      </c>
      <c r="K21" s="14">
        <v>50</v>
      </c>
      <c r="L21" s="15">
        <v>50</v>
      </c>
      <c r="M21" s="64" t="s">
        <v>124</v>
      </c>
    </row>
    <row r="22" spans="1:13" ht="20.399999999999999" x14ac:dyDescent="0.3">
      <c r="A22" s="12" t="s">
        <v>56</v>
      </c>
      <c r="B22" s="15">
        <v>0</v>
      </c>
      <c r="C22" s="14">
        <v>0</v>
      </c>
      <c r="D22" s="20">
        <f t="shared" si="2"/>
        <v>0</v>
      </c>
      <c r="E22" s="16">
        <v>0</v>
      </c>
      <c r="F22" s="15">
        <f t="shared" si="3"/>
        <v>0</v>
      </c>
      <c r="G22" s="25"/>
      <c r="H22" s="14">
        <v>0</v>
      </c>
      <c r="I22" s="15">
        <v>0</v>
      </c>
      <c r="J22" s="15">
        <v>0</v>
      </c>
      <c r="K22" s="14">
        <v>0</v>
      </c>
      <c r="L22" s="15">
        <v>0</v>
      </c>
      <c r="M22" s="64" t="s">
        <v>110</v>
      </c>
    </row>
    <row r="23" spans="1:13" ht="40.799999999999997" x14ac:dyDescent="0.3">
      <c r="A23" s="12" t="s">
        <v>86</v>
      </c>
      <c r="B23" s="15">
        <v>1000</v>
      </c>
      <c r="C23" s="14">
        <v>1078.98</v>
      </c>
      <c r="D23" s="20">
        <f t="shared" si="2"/>
        <v>-78.980000000000018</v>
      </c>
      <c r="E23" s="16">
        <v>1078.98</v>
      </c>
      <c r="F23" s="24">
        <f t="shared" si="3"/>
        <v>-78.980000000000018</v>
      </c>
      <c r="G23" s="25"/>
      <c r="H23" s="19">
        <v>1500</v>
      </c>
      <c r="I23" s="19">
        <v>0</v>
      </c>
      <c r="J23" s="19">
        <v>0</v>
      </c>
      <c r="K23" s="19">
        <v>0</v>
      </c>
      <c r="L23" s="19">
        <v>0</v>
      </c>
      <c r="M23" s="64" t="s">
        <v>135</v>
      </c>
    </row>
    <row r="24" spans="1:13" ht="30.6" x14ac:dyDescent="0.3">
      <c r="A24" s="54" t="s">
        <v>125</v>
      </c>
      <c r="B24" s="15">
        <v>4000</v>
      </c>
      <c r="C24" s="14">
        <v>0</v>
      </c>
      <c r="D24" s="20">
        <f t="shared" si="2"/>
        <v>4000</v>
      </c>
      <c r="E24" s="16">
        <v>0</v>
      </c>
      <c r="F24" s="15">
        <f t="shared" si="3"/>
        <v>4000</v>
      </c>
      <c r="G24" s="25"/>
      <c r="H24" s="19">
        <v>957.37</v>
      </c>
      <c r="I24" s="19">
        <v>957.37</v>
      </c>
      <c r="J24" s="19">
        <v>450</v>
      </c>
      <c r="K24" s="19">
        <v>450</v>
      </c>
      <c r="L24" s="19">
        <v>450</v>
      </c>
      <c r="M24" s="64" t="s">
        <v>106</v>
      </c>
    </row>
    <row r="25" spans="1:13" ht="30.6" x14ac:dyDescent="0.3">
      <c r="A25" s="12" t="s">
        <v>88</v>
      </c>
      <c r="B25" s="15">
        <v>1000</v>
      </c>
      <c r="C25" s="14">
        <v>32.82</v>
      </c>
      <c r="D25" s="20">
        <f t="shared" si="2"/>
        <v>967.18</v>
      </c>
      <c r="E25" s="16">
        <v>32.82</v>
      </c>
      <c r="F25" s="15">
        <f t="shared" si="3"/>
        <v>967.18</v>
      </c>
      <c r="G25" s="25"/>
      <c r="H25" s="19">
        <v>6252</v>
      </c>
      <c r="I25" s="19">
        <v>6252</v>
      </c>
      <c r="J25" s="19">
        <v>6252</v>
      </c>
      <c r="K25" s="19">
        <v>5765.7</v>
      </c>
      <c r="L25" s="19">
        <v>5765.7</v>
      </c>
      <c r="M25" s="64" t="s">
        <v>153</v>
      </c>
    </row>
    <row r="26" spans="1:13" ht="20.399999999999999" x14ac:dyDescent="0.3">
      <c r="A26" s="12" t="s">
        <v>105</v>
      </c>
      <c r="B26" s="15">
        <v>0</v>
      </c>
      <c r="C26" s="14">
        <v>0</v>
      </c>
      <c r="D26" s="20">
        <f t="shared" si="2"/>
        <v>0</v>
      </c>
      <c r="E26" s="16">
        <v>250</v>
      </c>
      <c r="F26" s="15">
        <f t="shared" si="3"/>
        <v>-250</v>
      </c>
      <c r="G26" s="25"/>
      <c r="H26" s="14">
        <v>250</v>
      </c>
      <c r="I26" s="15">
        <v>250</v>
      </c>
      <c r="J26" s="15">
        <v>250</v>
      </c>
      <c r="K26" s="14">
        <v>250</v>
      </c>
      <c r="L26" s="15">
        <v>250</v>
      </c>
      <c r="M26" s="64" t="s">
        <v>107</v>
      </c>
    </row>
    <row r="27" spans="1:13" ht="20.399999999999999" x14ac:dyDescent="0.3">
      <c r="A27" s="65" t="s">
        <v>108</v>
      </c>
      <c r="B27" s="15">
        <v>0</v>
      </c>
      <c r="C27" s="14">
        <v>0</v>
      </c>
      <c r="D27" s="20">
        <v>0</v>
      </c>
      <c r="E27" s="16">
        <v>0</v>
      </c>
      <c r="F27" s="15">
        <f t="shared" si="3"/>
        <v>0</v>
      </c>
      <c r="G27" s="25"/>
      <c r="H27" s="19"/>
      <c r="I27" s="19">
        <v>2189.9899999999998</v>
      </c>
      <c r="J27" s="19">
        <v>2189.9899999999998</v>
      </c>
      <c r="K27" s="19">
        <v>500</v>
      </c>
      <c r="L27" s="19">
        <v>0</v>
      </c>
      <c r="M27" s="64" t="s">
        <v>132</v>
      </c>
    </row>
    <row r="28" spans="1:13" ht="20.399999999999999" x14ac:dyDescent="0.3">
      <c r="A28" s="12" t="s">
        <v>104</v>
      </c>
      <c r="B28" s="15">
        <v>0</v>
      </c>
      <c r="C28" s="14">
        <v>0</v>
      </c>
      <c r="D28" s="20">
        <f>SUM(B28-C28)</f>
        <v>0</v>
      </c>
      <c r="E28" s="16">
        <v>0</v>
      </c>
      <c r="F28" s="15">
        <f t="shared" si="3"/>
        <v>0</v>
      </c>
      <c r="G28" s="25"/>
      <c r="H28" s="19"/>
      <c r="I28" s="19">
        <v>2500</v>
      </c>
      <c r="J28" s="19">
        <v>2500</v>
      </c>
      <c r="K28" s="19">
        <v>2000</v>
      </c>
      <c r="L28" s="19">
        <v>0</v>
      </c>
      <c r="M28" s="64" t="s">
        <v>111</v>
      </c>
    </row>
    <row r="29" spans="1:13" ht="30.6" x14ac:dyDescent="0.3">
      <c r="A29" s="12" t="s">
        <v>90</v>
      </c>
      <c r="B29" s="15">
        <v>500</v>
      </c>
      <c r="C29" s="14">
        <v>213.92</v>
      </c>
      <c r="D29" s="20">
        <f t="shared" si="2"/>
        <v>286.08000000000004</v>
      </c>
      <c r="E29" s="16">
        <v>500</v>
      </c>
      <c r="F29" s="15">
        <f t="shared" si="3"/>
        <v>0</v>
      </c>
      <c r="G29" s="25"/>
      <c r="H29" s="19">
        <v>5950</v>
      </c>
      <c r="I29" s="19">
        <v>5950</v>
      </c>
      <c r="J29" s="19">
        <v>5500</v>
      </c>
      <c r="K29" s="19">
        <v>5500</v>
      </c>
      <c r="L29" s="19">
        <v>5500</v>
      </c>
      <c r="M29" s="64" t="s">
        <v>146</v>
      </c>
    </row>
    <row r="30" spans="1:13" ht="30.6" x14ac:dyDescent="0.3">
      <c r="A30" s="12" t="s">
        <v>91</v>
      </c>
      <c r="B30" s="15">
        <v>5661.14</v>
      </c>
      <c r="C30" s="14">
        <v>0</v>
      </c>
      <c r="D30" s="20">
        <f t="shared" si="2"/>
        <v>5661.14</v>
      </c>
      <c r="E30" s="16">
        <v>0</v>
      </c>
      <c r="F30" s="15">
        <f t="shared" si="3"/>
        <v>5661.14</v>
      </c>
      <c r="G30" s="25"/>
      <c r="H30" s="14">
        <v>5750</v>
      </c>
      <c r="I30" s="15">
        <v>5750</v>
      </c>
      <c r="J30" s="15">
        <v>5750</v>
      </c>
      <c r="K30" s="14">
        <v>5750</v>
      </c>
      <c r="L30" s="15">
        <v>5750</v>
      </c>
      <c r="M30" s="64" t="s">
        <v>137</v>
      </c>
    </row>
    <row r="31" spans="1:13" ht="15" x14ac:dyDescent="0.3">
      <c r="A31" s="12" t="s">
        <v>92</v>
      </c>
      <c r="B31" s="15">
        <v>100</v>
      </c>
      <c r="C31" s="14">
        <v>0</v>
      </c>
      <c r="D31" s="20">
        <f t="shared" si="2"/>
        <v>100</v>
      </c>
      <c r="E31" s="16">
        <v>0</v>
      </c>
      <c r="F31" s="15">
        <f t="shared" si="3"/>
        <v>100</v>
      </c>
      <c r="G31" s="25"/>
      <c r="H31" s="14">
        <v>100</v>
      </c>
      <c r="I31" s="15">
        <v>100</v>
      </c>
      <c r="J31" s="15">
        <v>100</v>
      </c>
      <c r="K31" s="14">
        <v>100</v>
      </c>
      <c r="L31" s="15">
        <v>100</v>
      </c>
      <c r="M31" s="64"/>
    </row>
    <row r="32" spans="1:13" ht="52.2" x14ac:dyDescent="0.3">
      <c r="A32" s="12" t="s">
        <v>93</v>
      </c>
      <c r="B32" s="15">
        <v>2500</v>
      </c>
      <c r="C32" s="14">
        <f>[1]Expence!S49</f>
        <v>0</v>
      </c>
      <c r="D32" s="20">
        <f t="shared" si="2"/>
        <v>2500</v>
      </c>
      <c r="E32" s="16">
        <v>0</v>
      </c>
      <c r="F32" s="15">
        <f t="shared" si="3"/>
        <v>2500</v>
      </c>
      <c r="G32" s="25"/>
      <c r="H32" s="75">
        <v>2500</v>
      </c>
      <c r="I32" s="75">
        <v>2500</v>
      </c>
      <c r="J32" s="75">
        <v>2500</v>
      </c>
      <c r="K32" s="75">
        <v>2500</v>
      </c>
      <c r="L32" s="75">
        <v>2500</v>
      </c>
      <c r="M32" s="18" t="s">
        <v>128</v>
      </c>
    </row>
    <row r="33" spans="1:13" ht="15" x14ac:dyDescent="0.3">
      <c r="A33" s="12" t="s">
        <v>94</v>
      </c>
      <c r="B33" s="15">
        <v>20</v>
      </c>
      <c r="C33" s="14">
        <v>0</v>
      </c>
      <c r="D33" s="15">
        <f t="shared" si="2"/>
        <v>20</v>
      </c>
      <c r="E33" s="16">
        <v>0</v>
      </c>
      <c r="F33" s="15">
        <f t="shared" si="3"/>
        <v>20</v>
      </c>
      <c r="G33" s="25"/>
      <c r="H33" s="14">
        <v>20</v>
      </c>
      <c r="I33" s="15">
        <v>20</v>
      </c>
      <c r="J33" s="15">
        <v>20</v>
      </c>
      <c r="K33" s="14">
        <v>20</v>
      </c>
      <c r="L33" s="15">
        <v>20</v>
      </c>
      <c r="M33" s="64" t="s">
        <v>121</v>
      </c>
    </row>
    <row r="34" spans="1:13" ht="15" x14ac:dyDescent="0.3">
      <c r="A34" s="12" t="s">
        <v>62</v>
      </c>
      <c r="B34" s="15">
        <v>1700</v>
      </c>
      <c r="C34" s="14">
        <v>1884.99</v>
      </c>
      <c r="D34" s="15">
        <f>SUM(B34-C34)</f>
        <v>-184.99</v>
      </c>
      <c r="E34" s="16">
        <v>2367.96</v>
      </c>
      <c r="F34" s="24">
        <f t="shared" si="3"/>
        <v>-667.96</v>
      </c>
      <c r="G34" s="25"/>
      <c r="H34" s="14">
        <v>1700</v>
      </c>
      <c r="I34" s="15">
        <v>1700</v>
      </c>
      <c r="J34" s="15">
        <v>1700</v>
      </c>
      <c r="K34" s="14">
        <v>1700</v>
      </c>
      <c r="L34" s="15">
        <v>1700</v>
      </c>
      <c r="M34" s="64" t="s">
        <v>138</v>
      </c>
    </row>
    <row r="35" spans="1:13" ht="15" x14ac:dyDescent="0.3">
      <c r="A35" s="12" t="s">
        <v>95</v>
      </c>
      <c r="B35" s="15">
        <v>100</v>
      </c>
      <c r="C35" s="14">
        <v>60</v>
      </c>
      <c r="D35" s="15">
        <f>SUM(B35-C35)</f>
        <v>40</v>
      </c>
      <c r="E35" s="16">
        <v>91</v>
      </c>
      <c r="F35" s="15">
        <f t="shared" si="3"/>
        <v>9</v>
      </c>
      <c r="G35" s="25"/>
      <c r="H35" s="14">
        <v>100</v>
      </c>
      <c r="I35" s="15">
        <v>100</v>
      </c>
      <c r="J35" s="15">
        <v>100</v>
      </c>
      <c r="K35" s="14">
        <v>100</v>
      </c>
      <c r="L35" s="15">
        <v>100</v>
      </c>
      <c r="M35" s="64"/>
    </row>
    <row r="36" spans="1:13" ht="15.6" x14ac:dyDescent="0.3">
      <c r="A36" s="28" t="s">
        <v>96</v>
      </c>
      <c r="B36" s="15">
        <f>SUM(B8:B35)</f>
        <v>37627.21</v>
      </c>
      <c r="C36" s="14">
        <v>12264.51</v>
      </c>
      <c r="D36" s="15">
        <f>SUM(B36-C36)</f>
        <v>25362.699999999997</v>
      </c>
      <c r="E36" s="16">
        <f>SUM(E8:E35)</f>
        <v>25220.19</v>
      </c>
      <c r="F36" s="15">
        <f>SUM(C6-E36)</f>
        <v>12103.869999999999</v>
      </c>
      <c r="G36" s="17"/>
      <c r="H36" s="14">
        <f>SUM(H8:H35)</f>
        <v>47695.229999999996</v>
      </c>
      <c r="I36" s="15">
        <f>SUM(I8:I35)</f>
        <v>50904.409999999996</v>
      </c>
      <c r="J36" s="15">
        <f>SUM(J8:J35)</f>
        <v>49947.040000000001</v>
      </c>
      <c r="K36" s="14">
        <f>SUM(K8:K35)</f>
        <v>46957.06</v>
      </c>
      <c r="L36" s="15">
        <f>SUM(L8:L35)</f>
        <v>44457.06</v>
      </c>
      <c r="M36" s="64"/>
    </row>
    <row r="37" spans="1:13" ht="15.6" x14ac:dyDescent="0.3">
      <c r="A37" s="21" t="s">
        <v>97</v>
      </c>
      <c r="B37" s="22"/>
      <c r="C37" s="22"/>
      <c r="D37" s="22"/>
      <c r="E37" s="13">
        <f>SUM(E6-E36)</f>
        <v>14371.780000000002</v>
      </c>
      <c r="F37" s="22"/>
      <c r="G37" s="22"/>
      <c r="H37" s="22">
        <f>SUM(H6-H36)</f>
        <v>7.2759576141834259E-12</v>
      </c>
      <c r="I37" s="22">
        <f>SUM(I6-I36)</f>
        <v>0</v>
      </c>
      <c r="J37" s="22">
        <f>SUM(J6-J36)</f>
        <v>0</v>
      </c>
      <c r="K37" s="22">
        <f>SUM(K6-K36)</f>
        <v>0</v>
      </c>
      <c r="L37" s="22">
        <f>SUM(L6-L36)</f>
        <v>0</v>
      </c>
      <c r="M37" s="64"/>
    </row>
    <row r="38" spans="1:13" ht="15.6" x14ac:dyDescent="0.3">
      <c r="A38" s="21" t="s">
        <v>122</v>
      </c>
      <c r="B38" s="29"/>
      <c r="C38" s="22"/>
      <c r="D38" s="22"/>
      <c r="E38" s="66"/>
      <c r="F38" s="22"/>
      <c r="G38" s="22"/>
      <c r="H38" s="30"/>
      <c r="I38" s="31"/>
      <c r="J38" s="31"/>
      <c r="K38" s="30"/>
      <c r="L38" s="31"/>
      <c r="M38" s="67"/>
    </row>
    <row r="39" spans="1:13" ht="15.6" x14ac:dyDescent="0.3">
      <c r="A39" s="32"/>
      <c r="B39" s="33"/>
      <c r="C39" s="32"/>
      <c r="D39" s="32"/>
      <c r="E39" s="32"/>
      <c r="F39" s="34"/>
      <c r="G39" s="35"/>
      <c r="H39" s="30"/>
      <c r="I39" s="31"/>
      <c r="J39" s="31"/>
      <c r="K39" s="30"/>
      <c r="L39" s="31"/>
      <c r="M39" s="67"/>
    </row>
    <row r="40" spans="1:13" ht="34.200000000000003" x14ac:dyDescent="0.3">
      <c r="A40" s="68" t="s">
        <v>98</v>
      </c>
      <c r="B40" s="69"/>
      <c r="C40" s="69"/>
      <c r="D40" s="69"/>
      <c r="E40" s="69"/>
      <c r="F40" s="69"/>
      <c r="G40" s="69"/>
      <c r="H40" s="59" t="s">
        <v>154</v>
      </c>
      <c r="I40" s="70" t="s">
        <v>147</v>
      </c>
      <c r="J40" s="70" t="s">
        <v>148</v>
      </c>
      <c r="K40" s="59" t="s">
        <v>149</v>
      </c>
      <c r="L40" s="70" t="s">
        <v>150</v>
      </c>
      <c r="M40" s="67"/>
    </row>
    <row r="41" spans="1:13" ht="15" x14ac:dyDescent="0.3">
      <c r="A41" s="71"/>
      <c r="B41" s="69"/>
      <c r="C41" s="69"/>
      <c r="D41" s="69"/>
      <c r="E41" s="69"/>
      <c r="F41" s="69"/>
      <c r="G41" s="69"/>
      <c r="H41" s="76">
        <v>0.46400000000000002</v>
      </c>
      <c r="I41" s="72">
        <v>0.62070000000000003</v>
      </c>
      <c r="J41" s="72">
        <v>0.57399999999999995</v>
      </c>
      <c r="K41" s="72">
        <v>0.4279</v>
      </c>
      <c r="L41" s="72">
        <v>0.30590000000000001</v>
      </c>
      <c r="M41" s="73"/>
    </row>
    <row r="42" spans="1:13" ht="15" customHeight="1" x14ac:dyDescent="0.3">
      <c r="A42" s="66"/>
      <c r="B42" s="66"/>
      <c r="C42" s="66"/>
      <c r="D42" s="66"/>
      <c r="E42" s="66"/>
      <c r="F42" s="66"/>
      <c r="G42" s="66"/>
      <c r="H42" s="77" t="s">
        <v>127</v>
      </c>
      <c r="I42" s="74" t="s">
        <v>127</v>
      </c>
      <c r="J42" s="74" t="s">
        <v>127</v>
      </c>
      <c r="K42" s="74" t="s">
        <v>127</v>
      </c>
      <c r="L42" s="74" t="s">
        <v>127</v>
      </c>
      <c r="M42" s="66"/>
    </row>
    <row r="43" spans="1:13" ht="15" customHeight="1" x14ac:dyDescent="0.3">
      <c r="A43" s="66"/>
      <c r="B43" s="66"/>
      <c r="C43" s="66"/>
      <c r="D43" s="66"/>
      <c r="E43" s="66"/>
      <c r="F43" s="66"/>
      <c r="G43" s="66"/>
      <c r="H43" s="78" t="s">
        <v>129</v>
      </c>
      <c r="I43" s="66" t="s">
        <v>129</v>
      </c>
      <c r="J43" s="66" t="s">
        <v>129</v>
      </c>
      <c r="K43" s="66" t="s">
        <v>129</v>
      </c>
      <c r="L43" s="66" t="s">
        <v>129</v>
      </c>
      <c r="M43" s="66" t="s">
        <v>144</v>
      </c>
    </row>
    <row r="44" spans="1:13" ht="15" customHeight="1" x14ac:dyDescent="0.3">
      <c r="A44" s="66"/>
      <c r="B44" s="66"/>
      <c r="C44" s="66"/>
      <c r="D44" s="66"/>
      <c r="E44" s="66"/>
      <c r="F44" s="66"/>
      <c r="G44" s="66"/>
      <c r="H44" s="78"/>
      <c r="I44" s="66" t="s">
        <v>134</v>
      </c>
      <c r="J44" s="66" t="s">
        <v>134</v>
      </c>
      <c r="K44" s="66" t="s">
        <v>151</v>
      </c>
      <c r="L44" s="66"/>
      <c r="M44" s="66"/>
    </row>
    <row r="45" spans="1:13" x14ac:dyDescent="0.3">
      <c r="A45" s="66"/>
      <c r="B45" s="66"/>
      <c r="C45" s="66"/>
      <c r="D45" s="66"/>
      <c r="E45" s="66"/>
      <c r="F45" s="66"/>
      <c r="G45" s="66"/>
      <c r="H45" s="78" t="s">
        <v>131</v>
      </c>
      <c r="I45" s="66" t="s">
        <v>131</v>
      </c>
      <c r="J45" s="66" t="s">
        <v>131</v>
      </c>
      <c r="K45" s="66" t="s">
        <v>142</v>
      </c>
      <c r="L45" s="66" t="s">
        <v>131</v>
      </c>
      <c r="M45" s="66"/>
    </row>
    <row r="46" spans="1:13" x14ac:dyDescent="0.3">
      <c r="A46" s="66"/>
      <c r="B46" s="66"/>
      <c r="C46" s="66"/>
      <c r="D46" s="66"/>
      <c r="E46" s="66"/>
      <c r="F46" s="66"/>
      <c r="G46" s="66"/>
      <c r="H46" s="78"/>
      <c r="I46" s="66" t="s">
        <v>115</v>
      </c>
      <c r="J46" s="66" t="s">
        <v>130</v>
      </c>
      <c r="K46" s="66"/>
      <c r="L46" s="66"/>
      <c r="M46" s="66"/>
    </row>
    <row r="47" spans="1:13" x14ac:dyDescent="0.3">
      <c r="A47" s="66"/>
      <c r="B47" s="66"/>
      <c r="C47" s="66"/>
      <c r="D47" s="66"/>
      <c r="E47" s="66"/>
      <c r="F47" s="66"/>
      <c r="G47" s="66"/>
      <c r="H47" s="78" t="s">
        <v>143</v>
      </c>
      <c r="I47" s="66" t="s">
        <v>143</v>
      </c>
      <c r="J47" s="66" t="s">
        <v>143</v>
      </c>
      <c r="K47" s="66" t="s">
        <v>143</v>
      </c>
      <c r="L47" s="66" t="s">
        <v>143</v>
      </c>
      <c r="M47" s="66"/>
    </row>
    <row r="48" spans="1:13" x14ac:dyDescent="0.3">
      <c r="A48" s="66"/>
      <c r="B48" s="66"/>
      <c r="C48" s="66"/>
      <c r="D48" s="66"/>
      <c r="E48" s="66"/>
      <c r="F48" s="66"/>
      <c r="G48" s="66"/>
      <c r="H48" s="78" t="s">
        <v>145</v>
      </c>
      <c r="I48" s="66" t="s">
        <v>145</v>
      </c>
      <c r="J48" s="66" t="s">
        <v>145</v>
      </c>
      <c r="K48" s="66" t="s">
        <v>145</v>
      </c>
      <c r="L48" s="66" t="s">
        <v>145</v>
      </c>
      <c r="M48" s="66"/>
    </row>
    <row r="49" spans="1:13" x14ac:dyDescent="0.3">
      <c r="A49" s="66"/>
      <c r="B49" s="66"/>
      <c r="C49" s="66"/>
      <c r="D49" s="66"/>
      <c r="E49" s="66"/>
      <c r="F49" s="66"/>
      <c r="G49" s="66"/>
      <c r="H49" s="78" t="s">
        <v>116</v>
      </c>
      <c r="I49" s="66" t="s">
        <v>116</v>
      </c>
      <c r="J49" s="66"/>
      <c r="K49" s="66"/>
      <c r="L49" s="66"/>
      <c r="M49" s="66"/>
    </row>
    <row r="50" spans="1:13" x14ac:dyDescent="0.3">
      <c r="A50" s="66"/>
      <c r="B50" s="66"/>
      <c r="C50" s="66"/>
      <c r="D50" s="66"/>
      <c r="E50" s="66"/>
      <c r="F50" s="66"/>
      <c r="G50" s="66"/>
      <c r="H50" s="78" t="s">
        <v>117</v>
      </c>
      <c r="I50" s="66" t="s">
        <v>117</v>
      </c>
      <c r="J50" s="66" t="s">
        <v>117</v>
      </c>
      <c r="K50" s="66"/>
      <c r="L50" s="66"/>
      <c r="M50" s="66"/>
    </row>
    <row r="51" spans="1:13" x14ac:dyDescent="0.3">
      <c r="A51" s="66"/>
      <c r="B51" s="66"/>
      <c r="C51" s="66"/>
      <c r="D51" s="66"/>
      <c r="E51" s="66"/>
      <c r="F51" s="66"/>
      <c r="G51" s="66"/>
      <c r="H51" s="78" t="s">
        <v>118</v>
      </c>
      <c r="I51" s="66" t="s">
        <v>118</v>
      </c>
      <c r="J51" s="66"/>
      <c r="K51" s="66"/>
      <c r="L51" s="66"/>
      <c r="M51" s="66"/>
    </row>
    <row r="52" spans="1:13" x14ac:dyDescent="0.3">
      <c r="A52" s="66"/>
      <c r="B52" s="66"/>
      <c r="C52" s="66"/>
      <c r="D52" s="66"/>
      <c r="E52" s="66"/>
      <c r="F52" s="66"/>
      <c r="G52" s="66"/>
      <c r="H52" s="78" t="s">
        <v>139</v>
      </c>
      <c r="I52" s="66" t="s">
        <v>139</v>
      </c>
      <c r="J52" s="66"/>
      <c r="K52" s="66"/>
      <c r="L52" s="66"/>
      <c r="M52" s="66"/>
    </row>
    <row r="53" spans="1:13" x14ac:dyDescent="0.3">
      <c r="A53" s="66"/>
      <c r="B53" s="66"/>
      <c r="C53" s="66"/>
      <c r="D53" s="66"/>
      <c r="E53" s="66"/>
      <c r="F53" s="66"/>
      <c r="G53" s="66"/>
      <c r="H53" s="77" t="s">
        <v>119</v>
      </c>
      <c r="I53" s="74" t="s">
        <v>119</v>
      </c>
      <c r="J53" s="74" t="s">
        <v>119</v>
      </c>
      <c r="K53" s="74" t="s">
        <v>119</v>
      </c>
      <c r="L53" s="74" t="s">
        <v>119</v>
      </c>
      <c r="M53" s="66"/>
    </row>
    <row r="54" spans="1:13" x14ac:dyDescent="0.3">
      <c r="A54" s="66"/>
      <c r="B54" s="66"/>
      <c r="C54" s="66"/>
      <c r="D54" s="66"/>
      <c r="E54" s="66"/>
      <c r="F54" s="66"/>
      <c r="G54" s="66"/>
      <c r="H54" s="78" t="s">
        <v>120</v>
      </c>
      <c r="I54" s="66"/>
      <c r="J54" s="66"/>
      <c r="K54" s="66"/>
      <c r="L54" s="66"/>
      <c r="M54" s="66"/>
    </row>
    <row r="55" spans="1:13" x14ac:dyDescent="0.3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</row>
    <row r="56" spans="1:13" x14ac:dyDescent="0.3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</row>
  </sheetData>
  <hyperlinks>
    <hyperlink ref="A27" r:id="rId1" display="https://www.legislation.gov.uk/ukpga/1984/27/section/72" xr:uid="{0F8C1343-A7A3-4FAB-A438-EC9EF1D67BDA}"/>
  </hyperlinks>
  <pageMargins left="0.7" right="0.7" top="0.75" bottom="0.75" header="0.3" footer="0.3"/>
  <pageSetup paperSize="8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Reconciliation </vt:lpstr>
      <vt:lpstr>Income</vt:lpstr>
      <vt:lpstr>Expence </vt:lpstr>
      <vt:lpstr>Budget Comparison</vt:lpstr>
      <vt:lpstr>Budget 2024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Jeffries</dc:creator>
  <cp:lastModifiedBy>Sarah Jeffries</cp:lastModifiedBy>
  <cp:lastPrinted>2024-04-15T11:20:22Z</cp:lastPrinted>
  <dcterms:created xsi:type="dcterms:W3CDTF">2023-07-24T07:55:31Z</dcterms:created>
  <dcterms:modified xsi:type="dcterms:W3CDTF">2024-04-24T11:55:47Z</dcterms:modified>
</cp:coreProperties>
</file>